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vdelning\51800 HR-avdelningen\Nya MW\Dokument\Arb miljö\"/>
    </mc:Choice>
  </mc:AlternateContent>
  <xr:revisionPtr revIDLastSave="0" documentId="8_{AFB740C0-18AB-4F2D-ACF0-653971D77A2B}" xr6:coauthVersionLast="47" xr6:coauthVersionMax="47" xr10:uidLastSave="{00000000-0000-0000-0000-000000000000}"/>
  <bookViews>
    <workbookView xWindow="780" yWindow="1245" windowWidth="18900" windowHeight="11055" xr2:uid="{EB433993-C4E0-4621-BB57-090490E3CBD1}"/>
  </bookViews>
  <sheets>
    <sheet name="Diskrimineringsrisker" sheetId="1" r:id="rId1"/>
    <sheet name="DATA" sheetId="4" state="hidden" r:id="rId2"/>
    <sheet name="Blad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1" l="1"/>
  <c r="O36" i="1"/>
  <c r="O37" i="1"/>
  <c r="O38" i="1"/>
  <c r="O39" i="1"/>
  <c r="H27" i="1"/>
  <c r="H29" i="1"/>
  <c r="H35" i="1"/>
  <c r="H36" i="1"/>
  <c r="H37" i="1"/>
  <c r="H38" i="1"/>
  <c r="H39" i="1"/>
  <c r="T32" i="1"/>
  <c r="E45" i="4"/>
  <c r="H45" i="4" s="1"/>
  <c r="I45" i="4"/>
  <c r="L45" i="4" s="1"/>
  <c r="E46" i="4"/>
  <c r="I46" i="4"/>
  <c r="O27" i="1" s="1"/>
  <c r="E47" i="4"/>
  <c r="H47" i="4" s="1"/>
  <c r="I47" i="4"/>
  <c r="L47" i="4" s="1"/>
  <c r="E48" i="4"/>
  <c r="I48" i="4"/>
  <c r="O29" i="1" s="1"/>
  <c r="E49" i="4"/>
  <c r="H49" i="4" s="1"/>
  <c r="I49" i="4"/>
  <c r="O30" i="1" s="1"/>
  <c r="L49" i="4"/>
  <c r="E50" i="4"/>
  <c r="H31" i="1" s="1"/>
  <c r="I50" i="4"/>
  <c r="L50" i="4" s="1"/>
  <c r="E51" i="4"/>
  <c r="H51" i="4" s="1"/>
  <c r="I51" i="4"/>
  <c r="L51" i="4" s="1"/>
  <c r="E52" i="4"/>
  <c r="H33" i="1" s="1"/>
  <c r="H52" i="4"/>
  <c r="I52" i="4"/>
  <c r="O33" i="1" s="1"/>
  <c r="E53" i="4"/>
  <c r="H53" i="4" s="1"/>
  <c r="I53" i="4"/>
  <c r="O34" i="1" s="1"/>
  <c r="I25" i="4"/>
  <c r="O6" i="1" s="1"/>
  <c r="I26" i="4"/>
  <c r="L26" i="4" s="1"/>
  <c r="I27" i="4"/>
  <c r="O8" i="1" s="1"/>
  <c r="I28" i="4"/>
  <c r="O9" i="1" s="1"/>
  <c r="I29" i="4"/>
  <c r="O10" i="1" s="1"/>
  <c r="I30" i="4"/>
  <c r="O11" i="1" s="1"/>
  <c r="I31" i="4"/>
  <c r="L31" i="4" s="1"/>
  <c r="I32" i="4"/>
  <c r="O13" i="1" s="1"/>
  <c r="I33" i="4"/>
  <c r="O14" i="1" s="1"/>
  <c r="I34" i="4"/>
  <c r="L34" i="4" s="1"/>
  <c r="I35" i="4"/>
  <c r="O16" i="1" s="1"/>
  <c r="I36" i="4"/>
  <c r="L36" i="4" s="1"/>
  <c r="I37" i="4"/>
  <c r="O18" i="1" s="1"/>
  <c r="I38" i="4"/>
  <c r="O19" i="1" s="1"/>
  <c r="I39" i="4"/>
  <c r="L39" i="4" s="1"/>
  <c r="I40" i="4"/>
  <c r="L40" i="4" s="1"/>
  <c r="I41" i="4"/>
  <c r="L41" i="4" s="1"/>
  <c r="I42" i="4"/>
  <c r="O23" i="1" s="1"/>
  <c r="I43" i="4"/>
  <c r="O24" i="1" s="1"/>
  <c r="I44" i="4"/>
  <c r="O25" i="1" s="1"/>
  <c r="I24" i="4"/>
  <c r="O5" i="1" s="1"/>
  <c r="E25" i="4"/>
  <c r="H6" i="1" s="1"/>
  <c r="E26" i="4"/>
  <c r="H7" i="1" s="1"/>
  <c r="E27" i="4"/>
  <c r="H8" i="1" s="1"/>
  <c r="E28" i="4"/>
  <c r="H28" i="4" s="1"/>
  <c r="E29" i="4"/>
  <c r="H10" i="1" s="1"/>
  <c r="E30" i="4"/>
  <c r="H11" i="1" s="1"/>
  <c r="E31" i="4"/>
  <c r="H12" i="1" s="1"/>
  <c r="E32" i="4"/>
  <c r="H13" i="1" s="1"/>
  <c r="E33" i="4"/>
  <c r="H33" i="4" s="1"/>
  <c r="E34" i="4"/>
  <c r="H15" i="1" s="1"/>
  <c r="E35" i="4"/>
  <c r="H35" i="4" s="1"/>
  <c r="E36" i="4"/>
  <c r="H17" i="1" s="1"/>
  <c r="E37" i="4"/>
  <c r="H18" i="1" s="1"/>
  <c r="E38" i="4"/>
  <c r="H19" i="1" s="1"/>
  <c r="E39" i="4"/>
  <c r="H20" i="1" s="1"/>
  <c r="E40" i="4"/>
  <c r="H21" i="1" s="1"/>
  <c r="E41" i="4"/>
  <c r="H41" i="4" s="1"/>
  <c r="E42" i="4"/>
  <c r="H23" i="1" s="1"/>
  <c r="E43" i="4"/>
  <c r="H24" i="1" s="1"/>
  <c r="E44" i="4"/>
  <c r="H25" i="1" s="1"/>
  <c r="E24" i="4"/>
  <c r="H5" i="1" s="1"/>
  <c r="L44" i="4"/>
  <c r="H40" i="4"/>
  <c r="A39" i="4"/>
  <c r="H38" i="4"/>
  <c r="A38" i="4"/>
  <c r="A37" i="4"/>
  <c r="H36" i="4"/>
  <c r="A36" i="4"/>
  <c r="L35" i="4"/>
  <c r="A35" i="4"/>
  <c r="A34" i="4"/>
  <c r="A33" i="4"/>
  <c r="A32" i="4"/>
  <c r="A31" i="4"/>
  <c r="A30" i="4"/>
  <c r="A29" i="4"/>
  <c r="L28" i="4"/>
  <c r="A28" i="4"/>
  <c r="L27" i="4"/>
  <c r="H27" i="4"/>
  <c r="A27" i="4"/>
  <c r="A26" i="4"/>
  <c r="A25" i="4"/>
  <c r="A24" i="4"/>
  <c r="H28" i="1" l="1"/>
  <c r="O28" i="1"/>
  <c r="O20" i="1"/>
  <c r="O12" i="1"/>
  <c r="L43" i="4"/>
  <c r="H34" i="1"/>
  <c r="H26" i="1"/>
  <c r="O26" i="1"/>
  <c r="H9" i="1"/>
  <c r="O17" i="1"/>
  <c r="H32" i="1"/>
  <c r="H16" i="1"/>
  <c r="O32" i="1"/>
  <c r="O31" i="1"/>
  <c r="O15" i="1"/>
  <c r="O7" i="1"/>
  <c r="H30" i="1"/>
  <c r="H22" i="1"/>
  <c r="H14" i="1"/>
  <c r="O22" i="1"/>
  <c r="O21" i="1"/>
  <c r="L33" i="4"/>
  <c r="L42" i="4"/>
  <c r="L25" i="4"/>
  <c r="H29" i="4"/>
  <c r="H43" i="4"/>
  <c r="L53" i="4"/>
  <c r="H44" i="4"/>
  <c r="H32" i="4"/>
  <c r="H50" i="4"/>
  <c r="H42" i="4"/>
  <c r="H48" i="4"/>
  <c r="H25" i="4"/>
  <c r="L52" i="4"/>
  <c r="L48" i="4"/>
  <c r="L46" i="4"/>
  <c r="H46" i="4"/>
  <c r="H30" i="4"/>
  <c r="H37" i="4"/>
  <c r="L29" i="4"/>
  <c r="L24" i="4"/>
  <c r="H26" i="4"/>
  <c r="L32" i="4"/>
  <c r="H34" i="4"/>
  <c r="H39" i="4"/>
  <c r="H24" i="4"/>
  <c r="L30" i="4"/>
  <c r="L38" i="4"/>
  <c r="H31" i="4"/>
  <c r="L3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Carina Cehaja Lundqvist</author>
    <author>Anna-Karin Aldrin</author>
  </authors>
  <commentList>
    <comment ref="B4" authorId="0" shapeId="0" xr:uid="{4A57162F-46C9-4B7B-833F-FA87A8076ED0}">
      <text>
        <r>
          <rPr>
            <sz val="9"/>
            <color rgb="FF000000"/>
            <rFont val="Tahoma"/>
            <family val="2"/>
          </rPr>
          <t xml:space="preserve">Vad är risken? Risken ska vara </t>
        </r>
        <r>
          <rPr>
            <b/>
            <sz val="9"/>
            <color rgb="FF000000"/>
            <rFont val="Tahoma"/>
            <family val="2"/>
          </rPr>
          <t>konkret</t>
        </r>
        <r>
          <rPr>
            <sz val="9"/>
            <color rgb="FF000000"/>
            <rFont val="Tahoma"/>
            <family val="2"/>
          </rPr>
          <t xml:space="preserve"> och </t>
        </r>
        <r>
          <rPr>
            <b/>
            <sz val="9"/>
            <color rgb="FF000000"/>
            <rFont val="Tahoma"/>
            <family val="2"/>
          </rPr>
          <t>tydlig</t>
        </r>
        <r>
          <rPr>
            <sz val="9"/>
            <color rgb="FF000000"/>
            <rFont val="Tahoma"/>
            <family val="2"/>
          </rPr>
          <t xml:space="preserve"> så att verkningsfulla åtgärder kan vidtas.</t>
        </r>
      </text>
    </comment>
    <comment ref="C4" authorId="0" shapeId="0" xr:uid="{231E29B3-FC56-468E-ACC8-D27D5978E130}">
      <text>
        <r>
          <rPr>
            <sz val="9"/>
            <color rgb="FF000000"/>
            <rFont val="Tahoma"/>
            <family val="2"/>
          </rPr>
          <t>Ligger risken under utbildningsanordnarperspektivet, välj område i rullistan. Se mer info på medarbetarwebben.</t>
        </r>
      </text>
    </comment>
    <comment ref="D4" authorId="1" shapeId="0" xr:uid="{79D7F637-AE4B-43F5-9F8B-92F57D1E33BB}">
      <text>
        <r>
          <rPr>
            <sz val="9"/>
            <color rgb="FF000000"/>
            <rFont val="Tahoma"/>
            <family val="2"/>
          </rPr>
          <t>Ligger risken inom arbetsgivarperspektivet, välj område i rullistan. Se mer info på medarbetarwebben.</t>
        </r>
      </text>
    </comment>
    <comment ref="E4" authorId="1" shapeId="0" xr:uid="{FCE83E20-BFF2-4E79-B45E-614F84ED202B}">
      <text>
        <r>
          <rPr>
            <sz val="9"/>
            <color rgb="FF000000"/>
            <rFont val="Tahoma"/>
            <family val="2"/>
          </rPr>
          <t>Vilken diskrimineringsgrund gäller det, välj i rullistan.</t>
        </r>
      </text>
    </comment>
    <comment ref="F4" authorId="1" shapeId="0" xr:uid="{34500288-2F11-487A-B578-7FF2F0871D87}">
      <text>
        <r>
          <rPr>
            <sz val="9"/>
            <color indexed="81"/>
            <rFont val="Tahoma"/>
            <family val="2"/>
          </rPr>
          <t>Bedöm sannolikheten att risken inträffar. Välj i rullistan.</t>
        </r>
      </text>
    </comment>
    <comment ref="G4" authorId="1" shapeId="0" xr:uid="{CDC31425-A9DF-4209-830A-152D7816C146}">
      <text>
        <r>
          <rPr>
            <sz val="9"/>
            <color rgb="FF000000"/>
            <rFont val="Tahoma"/>
            <family val="2"/>
          </rPr>
          <t xml:space="preserve">Bedöm hur allvarlig konsekvensen blir om risken faller ut. Välj i rullistan. </t>
        </r>
      </text>
    </comment>
    <comment ref="H4" authorId="1" shapeId="0" xr:uid="{39558353-1259-4477-A40C-419C93C691A0}">
      <text>
        <r>
          <rPr>
            <sz val="9"/>
            <color rgb="FF000000"/>
            <rFont val="Tahoma"/>
            <family val="2"/>
          </rPr>
          <t xml:space="preserve">Riskens värdering efter bedömning av sannolikhet och konsekvens. </t>
        </r>
      </text>
    </comment>
    <comment ref="I4" authorId="1" shapeId="0" xr:uid="{EB52C41D-7DE0-4AA7-A7E8-AD2F78F7AA0D}">
      <text>
        <r>
          <rPr>
            <sz val="9"/>
            <color rgb="FF000000"/>
            <rFont val="Tahoma"/>
            <family val="2"/>
          </rPr>
          <t>Åtgärderna ska vara konkret utformade.</t>
        </r>
      </text>
    </comment>
    <comment ref="J4" authorId="1" shapeId="0" xr:uid="{A2D81CE4-73AF-41A0-9C93-55A93E2D4260}">
      <text>
        <r>
          <rPr>
            <sz val="9"/>
            <color indexed="81"/>
            <rFont val="Tahoma"/>
            <family val="2"/>
          </rPr>
          <t>Ansvarar för att åtgärderna genomförs.</t>
        </r>
      </text>
    </comment>
    <comment ref="K4" authorId="1" shapeId="0" xr:uid="{86E7842D-6A1C-45B3-A86B-1941ECACBF4F}">
      <text>
        <r>
          <rPr>
            <sz val="9"/>
            <color indexed="81"/>
            <rFont val="Tahoma"/>
            <family val="2"/>
          </rPr>
          <t>Ange datum för när respektive kontrollåtgärd beräknas vara genomförd.</t>
        </r>
      </text>
    </comment>
    <comment ref="L4" authorId="1" shapeId="0" xr:uid="{CE1E37AD-D348-4FF8-BC21-5604C9E28DFC}">
      <text>
        <r>
          <rPr>
            <sz val="9"/>
            <color rgb="FF000000"/>
            <rFont val="Tahoma"/>
            <family val="2"/>
          </rPr>
          <t xml:space="preserve">Beskriv statusen på kontrollåtgärderna. Exempel:
</t>
        </r>
        <r>
          <rPr>
            <sz val="9"/>
            <color rgb="FF000000"/>
            <rFont val="Tahoma"/>
            <family val="2"/>
          </rPr>
          <t xml:space="preserve">1) Genomförd
</t>
        </r>
        <r>
          <rPr>
            <sz val="9"/>
            <color rgb="FF000000"/>
            <rFont val="Tahoma"/>
            <family val="2"/>
          </rPr>
          <t xml:space="preserve">2) Påbörjad
</t>
        </r>
        <r>
          <rPr>
            <sz val="9"/>
            <color rgb="FF000000"/>
            <rFont val="Tahoma"/>
            <family val="2"/>
          </rPr>
          <t>3) Ej påbörjad</t>
        </r>
        <r>
          <rPr>
            <b/>
            <sz val="9"/>
            <color rgb="FF000000"/>
            <rFont val="Tahoma"/>
            <family val="2"/>
          </rPr>
          <t xml:space="preserve">
</t>
        </r>
      </text>
    </comment>
    <comment ref="M4" authorId="1" shapeId="0" xr:uid="{80BABA56-C901-41C9-A0D5-1B95EC0164E9}">
      <text>
        <r>
          <rPr>
            <sz val="9"/>
            <color indexed="81"/>
            <rFont val="Tahoma"/>
            <family val="2"/>
          </rPr>
          <t xml:space="preserve">Ny bedömning av sannolikheten efter hittills genomförda åtgärder. Välj i rullistan.
</t>
        </r>
      </text>
    </comment>
    <comment ref="N4" authorId="1" shapeId="0" xr:uid="{164A908C-0BB7-4663-A6FD-EB30E10BFF5E}">
      <text>
        <r>
          <rPr>
            <sz val="9"/>
            <color indexed="81"/>
            <rFont val="Tahoma"/>
            <family val="2"/>
          </rPr>
          <t>Ny bedömning av konsekvensen efter hittills genomförda åtgärder. Välj i rullistan.</t>
        </r>
      </text>
    </comment>
    <comment ref="O4" authorId="1" shapeId="0" xr:uid="{B694B1CD-D5C5-4D5D-9A14-AC8DE21EF63E}">
      <text>
        <r>
          <rPr>
            <sz val="9"/>
            <color rgb="FF000000"/>
            <rFont val="Tahoma"/>
            <family val="2"/>
          </rPr>
          <t xml:space="preserve">Ny riskvärdering efter bedömning av sannolikhet och konsekvens. </t>
        </r>
      </text>
    </comment>
    <comment ref="P4" authorId="1" shapeId="0" xr:uid="{C1B1ECE8-61CC-48CC-8917-6374A9ACAD16}">
      <text>
        <r>
          <rPr>
            <sz val="9"/>
            <color rgb="FF000000"/>
            <rFont val="Tahoma"/>
            <family val="2"/>
          </rPr>
          <t>Har risken reducerats? Behöver den fortsatt bevakas? Om risken kvarstår, sätt in ytterligare åtgärder och följ upp igen.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Carina Cehaja Lundqvist</author>
  </authors>
  <commentList>
    <comment ref="F23" authorId="0" shapeId="0" xr:uid="{0C71C112-5FB1-364C-B645-37471AD987A3}">
      <text>
        <r>
          <rPr>
            <sz val="9"/>
            <color rgb="FF000000"/>
            <rFont val="Tahoma"/>
            <family val="2"/>
          </rPr>
          <t xml:space="preserve">Bedöm sannolikheten att risken inträffar. Välj i rullistan. </t>
        </r>
      </text>
    </comment>
    <comment ref="G23" authorId="0" shapeId="0" xr:uid="{A48F666B-8B50-6D40-AE4B-0DF3335420A3}">
      <text>
        <r>
          <rPr>
            <sz val="9"/>
            <color rgb="FF000000"/>
            <rFont val="Tahoma"/>
            <family val="2"/>
          </rPr>
          <t xml:space="preserve">Bedöm hur allvarlig konsekvensen blir om risken faller ut. Välj i rullistan. </t>
        </r>
      </text>
    </comment>
    <comment ref="H23" authorId="0" shapeId="0" xr:uid="{F9E7A0AB-ECF2-1F46-A558-2A787B7F6505}">
      <text>
        <r>
          <rPr>
            <sz val="9"/>
            <color rgb="FF000000"/>
            <rFont val="Tahoma"/>
            <family val="2"/>
          </rPr>
          <t xml:space="preserve">Riskens värdering efter bedömning av sannolikhet och konsekvens. </t>
        </r>
      </text>
    </comment>
    <comment ref="J23" authorId="0" shapeId="0" xr:uid="{A3D906B7-7AF5-3A4C-BED6-2BA0DEDE986C}">
      <text>
        <r>
          <rPr>
            <sz val="9"/>
            <color rgb="FF000000"/>
            <rFont val="Tahoma"/>
            <family val="2"/>
          </rPr>
          <t xml:space="preserve">Bedöm sannolikheten att risken inträffar. Välj i rullistan. </t>
        </r>
      </text>
    </comment>
    <comment ref="K23" authorId="0" shapeId="0" xr:uid="{B8EE35B9-75BA-1849-A73C-B48FC35EE9AB}">
      <text>
        <r>
          <rPr>
            <sz val="9"/>
            <color rgb="FF000000"/>
            <rFont val="Tahoma"/>
            <family val="2"/>
          </rPr>
          <t xml:space="preserve">Bedöm hur allvarlig konsekvensen blir om risken faller ut. Välj i rullistan. </t>
        </r>
      </text>
    </comment>
    <comment ref="L23" authorId="0" shapeId="0" xr:uid="{8D8749B7-7CE1-5F4D-BEFF-A8E5F6D74A73}">
      <text>
        <r>
          <rPr>
            <sz val="9"/>
            <color rgb="FF000000"/>
            <rFont val="Tahoma"/>
            <family val="2"/>
          </rPr>
          <t xml:space="preserve">Riskens värdering efter bedömning av sannolikhet och konsekvens. </t>
        </r>
      </text>
    </comment>
  </commentList>
</comments>
</file>

<file path=xl/sharedStrings.xml><?xml version="1.0" encoding="utf-8"?>
<sst xmlns="http://schemas.openxmlformats.org/spreadsheetml/2006/main" count="272" uniqueCount="75">
  <si>
    <t>Åtgärder</t>
  </si>
  <si>
    <t>Uppföljning</t>
  </si>
  <si>
    <t>Sannolikhet</t>
  </si>
  <si>
    <t>Konsekvens</t>
  </si>
  <si>
    <t>Risknivå</t>
  </si>
  <si>
    <t>Ansvarig</t>
  </si>
  <si>
    <t>Genomförs senast</t>
  </si>
  <si>
    <t>Genomförda åtgärder</t>
  </si>
  <si>
    <t>Risk för diskriminering</t>
  </si>
  <si>
    <t>Diskrimineringsgrund</t>
  </si>
  <si>
    <t>Antagning och rekrytering</t>
  </si>
  <si>
    <t>Examinationer och bedömningar</t>
  </si>
  <si>
    <t>Studiemiljö</t>
  </si>
  <si>
    <t>Studier och föräldraskap</t>
  </si>
  <si>
    <t>Undervisningsformer och organisering</t>
  </si>
  <si>
    <t>Kolumn1</t>
  </si>
  <si>
    <t>Arbetsgivarperspektivet - område</t>
  </si>
  <si>
    <t>Arbetsförhållanden</t>
  </si>
  <si>
    <t>Löner och andra anställningsvillkor</t>
  </si>
  <si>
    <t>Rekrytering och befordran</t>
  </si>
  <si>
    <t>Utbildning och övrig kompetensutveckling</t>
  </si>
  <si>
    <t>Föräldraskap och arbete</t>
  </si>
  <si>
    <t>Kön</t>
  </si>
  <si>
    <t>Könsidentitet eller könsuttryck</t>
  </si>
  <si>
    <t>Etnisk tillhörighet</t>
  </si>
  <si>
    <t>Religion eller annan trosuppfattning</t>
  </si>
  <si>
    <t>Funktionsnedsättning</t>
  </si>
  <si>
    <t>Sexuell läggning</t>
  </si>
  <si>
    <t>Ålder</t>
  </si>
  <si>
    <t>Flera av disk-grunderna</t>
  </si>
  <si>
    <t>1. osannolikt</t>
  </si>
  <si>
    <t>2. mindre sannolikt</t>
  </si>
  <si>
    <t>3. sannolikt</t>
  </si>
  <si>
    <t>4. stor sannolikhet</t>
  </si>
  <si>
    <t>1. försumbar</t>
  </si>
  <si>
    <t>2. måttlig</t>
  </si>
  <si>
    <t>3. allvarlig</t>
  </si>
  <si>
    <t>4. mycket allvarlig</t>
  </si>
  <si>
    <t>Kolumn2</t>
  </si>
  <si>
    <t>osannolikt</t>
  </si>
  <si>
    <t>mindre sannolikt</t>
  </si>
  <si>
    <t>sannolikt</t>
  </si>
  <si>
    <t>stor sannolikhet</t>
  </si>
  <si>
    <t>försumbar</t>
  </si>
  <si>
    <t>måttlig</t>
  </si>
  <si>
    <t>allvarlig</t>
  </si>
  <si>
    <t>mycket allvarlig</t>
  </si>
  <si>
    <t>Stor sannolikhet</t>
  </si>
  <si>
    <t>Sannolikt</t>
  </si>
  <si>
    <t>Mindre sannolikt</t>
  </si>
  <si>
    <t>Osannolikt</t>
  </si>
  <si>
    <t>Försumbar konsekvens</t>
  </si>
  <si>
    <t>Måttlig konsekvens</t>
  </si>
  <si>
    <t>Allvarlig konsekvens</t>
  </si>
  <si>
    <t>Mycket allvarlig
konsekvens</t>
  </si>
  <si>
    <t>låg</t>
  </si>
  <si>
    <t>medium</t>
  </si>
  <si>
    <t>hög</t>
  </si>
  <si>
    <t>Riskanalys identifiering</t>
  </si>
  <si>
    <t>Utbildningsanordnar-perspektivet - område</t>
  </si>
  <si>
    <t>Kommentar</t>
  </si>
  <si>
    <t xml:space="preserve">Händelsen kommer med all sannolikhet att inträffa i närtid.  </t>
  </si>
  <si>
    <t xml:space="preserve">Sannolikt     </t>
  </si>
  <si>
    <t>Händelsen kan komma att inträffa inom en 12-månadersperiod.</t>
  </si>
  <si>
    <t>Mindre  sannolikt</t>
  </si>
  <si>
    <t>Händelsen kan komma att inträffa inom 1 till 5 år.</t>
  </si>
  <si>
    <t>Hög</t>
  </si>
  <si>
    <r>
      <rPr>
        <sz val="12"/>
        <rFont val="Calibri"/>
        <family val="2"/>
        <scheme val="minor"/>
      </rPr>
      <t>• Ingen/mindre påverkan på verksamheten
• Ingen/begränsad skada för tredje man eller annan part
• Inga direkta/ begränsade ekonomiska konsekvenser
• Ingen/begränsad förtroendeskada</t>
    </r>
    <r>
      <rPr>
        <sz val="12"/>
        <color rgb="FF0070C0"/>
        <rFont val="Calibri"/>
        <family val="2"/>
        <scheme val="minor"/>
      </rPr>
      <t xml:space="preserve">
</t>
    </r>
  </si>
  <si>
    <t>Medium</t>
  </si>
  <si>
    <t>Låg</t>
  </si>
  <si>
    <r>
      <rPr>
        <sz val="12"/>
        <rFont val="Calibri"/>
        <family val="2"/>
        <scheme val="minor"/>
      </rPr>
      <t>• Måttlig påverkan på verksamheten
• Måttlig skada/viss skada för tredje man eller annan part
• Måttliga ekonomiska konsekvenser 
• Måttlig förtroendeskada</t>
    </r>
    <r>
      <rPr>
        <sz val="12"/>
        <color rgb="FF0070C0"/>
        <rFont val="Calibri"/>
        <family val="2"/>
        <scheme val="minor"/>
      </rPr>
      <t xml:space="preserve">
</t>
    </r>
  </si>
  <si>
    <r>
      <rPr>
        <sz val="12"/>
        <rFont val="Calibri"/>
        <family val="2"/>
        <scheme val="minor"/>
      </rPr>
      <t>• Stor påverkan på verksamheten
• Stor skada för tredje man eller annan part
• Stora ekonomiska konsekvenser
• Stor förtroendeskada</t>
    </r>
    <r>
      <rPr>
        <sz val="12"/>
        <color rgb="FF0070C0"/>
        <rFont val="Calibri"/>
        <family val="2"/>
        <scheme val="minor"/>
      </rPr>
      <t xml:space="preserve">
</t>
    </r>
  </si>
  <si>
    <t>Mycket allvarlig konsekvens</t>
  </si>
  <si>
    <r>
      <rPr>
        <sz val="12"/>
        <rFont val="Calibri"/>
        <family val="2"/>
        <scheme val="minor"/>
      </rPr>
      <t>• Mycket stor påverkan på verksamheten
• Mycket stor skada för tredje man eller annan part
• Mycket stora ekonomiska konsekvenser
• Mycket stor förtroendeskada</t>
    </r>
    <r>
      <rPr>
        <sz val="12"/>
        <color rgb="FF0070C0"/>
        <rFont val="Calibri"/>
        <family val="2"/>
        <scheme val="minor"/>
      </rPr>
      <t xml:space="preserve">
</t>
    </r>
  </si>
  <si>
    <r>
      <rPr>
        <sz val="11"/>
        <rFont val="Calibri"/>
        <family val="2"/>
        <scheme val="minor"/>
      </rPr>
      <t>Händelsen har inte inträffat tidigare och den bedöms inte inträffa inom en överskådlig framtid.</t>
    </r>
    <r>
      <rPr>
        <sz val="12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</si>
</sst>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5" borderId="8" xfId="0" applyFont="1" applyFill="1" applyBorder="1" applyAlignment="1" applyProtection="1">
      <alignment wrapText="1"/>
      <protection locked="0"/>
    </xf>
    <xf numFmtId="0" fontId="0" fillId="6" borderId="4" xfId="0" applyFill="1" applyBorder="1"/>
    <xf numFmtId="0" fontId="2" fillId="7" borderId="9" xfId="0" applyFont="1" applyFill="1" applyBorder="1"/>
    <xf numFmtId="0" fontId="0" fillId="8" borderId="9" xfId="0" applyFill="1" applyBorder="1"/>
    <xf numFmtId="0" fontId="0" fillId="0" borderId="9" xfId="0" applyBorder="1"/>
    <xf numFmtId="0" fontId="0" fillId="6" borderId="11" xfId="0" applyFill="1" applyBorder="1" applyAlignment="1">
      <alignment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0" fillId="6" borderId="11" xfId="0" applyFill="1" applyBorder="1"/>
    <xf numFmtId="0" fontId="0" fillId="6" borderId="4" xfId="0" applyFill="1" applyBorder="1" applyAlignment="1">
      <alignment vertical="center" wrapText="1"/>
    </xf>
    <xf numFmtId="0" fontId="0" fillId="8" borderId="10" xfId="0" applyFill="1" applyBorder="1"/>
    <xf numFmtId="0" fontId="12" fillId="11" borderId="4" xfId="0" applyFont="1" applyFill="1" applyBorder="1" applyAlignment="1">
      <alignment horizontal="center" vertical="center" wrapText="1"/>
    </xf>
    <xf numFmtId="0" fontId="0" fillId="0" borderId="12" xfId="0" applyBorder="1"/>
    <xf numFmtId="0" fontId="16" fillId="6" borderId="4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top"/>
    </xf>
    <xf numFmtId="0" fontId="0" fillId="0" borderId="10" xfId="0" applyBorder="1"/>
    <xf numFmtId="0" fontId="12" fillId="9" borderId="4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0" fillId="13" borderId="4" xfId="0" applyFill="1" applyBorder="1" applyAlignment="1" applyProtection="1">
      <alignment horizontal="center" vertical="center" wrapText="1"/>
      <protection locked="0"/>
    </xf>
    <xf numFmtId="17" fontId="0" fillId="13" borderId="4" xfId="0" applyNumberFormat="1" applyFill="1" applyBorder="1" applyAlignment="1" applyProtection="1">
      <alignment horizontal="center" vertical="center" wrapText="1"/>
      <protection locked="0"/>
    </xf>
    <xf numFmtId="49" fontId="0" fillId="13" borderId="4" xfId="0" applyNumberFormat="1" applyFill="1" applyBorder="1" applyAlignment="1" applyProtection="1">
      <alignment horizontal="center" vertical="center" wrapText="1"/>
      <protection locked="0"/>
    </xf>
    <xf numFmtId="0" fontId="6" fillId="13" borderId="4" xfId="0" applyFont="1" applyFill="1" applyBorder="1" applyAlignment="1" applyProtection="1">
      <alignment horizontal="center" vertical="center" wrapText="1"/>
      <protection locked="0"/>
    </xf>
    <xf numFmtId="49" fontId="6" fillId="1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vertical="center"/>
    </xf>
    <xf numFmtId="0" fontId="12" fillId="5" borderId="8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5" fillId="6" borderId="0" xfId="0" applyFont="1" applyFill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 wrapText="1"/>
    </xf>
    <xf numFmtId="0" fontId="19" fillId="6" borderId="0" xfId="0" applyFont="1" applyFill="1" applyAlignment="1" applyProtection="1">
      <alignment horizontal="center" vertical="center" wrapText="1"/>
    </xf>
    <xf numFmtId="0" fontId="5" fillId="6" borderId="11" xfId="0" applyFont="1" applyFill="1" applyBorder="1" applyAlignment="1" applyProtection="1">
      <alignment horizontal="center" vertical="center" wrapText="1"/>
    </xf>
    <xf numFmtId="0" fontId="12" fillId="9" borderId="4" xfId="0" applyFont="1" applyFill="1" applyBorder="1" applyAlignment="1" applyProtection="1">
      <alignment horizontal="center" vertical="center" wrapText="1"/>
    </xf>
    <xf numFmtId="0" fontId="11" fillId="10" borderId="4" xfId="0" applyFont="1" applyFill="1" applyBorder="1" applyAlignment="1" applyProtection="1">
      <alignment horizontal="center" vertical="center" wrapText="1"/>
    </xf>
    <xf numFmtId="0" fontId="12" fillId="11" borderId="4" xfId="0" applyFont="1" applyFill="1" applyBorder="1" applyAlignment="1" applyProtection="1">
      <alignment horizontal="center" vertical="center" wrapText="1"/>
    </xf>
    <xf numFmtId="0" fontId="5" fillId="6" borderId="0" xfId="0" applyFont="1" applyFill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/>
    </xf>
    <xf numFmtId="0" fontId="5" fillId="6" borderId="11" xfId="0" applyFont="1" applyFill="1" applyBorder="1" applyAlignment="1" applyProtection="1">
      <alignment horizontal="center" vertical="center"/>
    </xf>
    <xf numFmtId="0" fontId="5" fillId="6" borderId="4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4" fillId="12" borderId="1" xfId="0" applyFont="1" applyFill="1" applyBorder="1" applyAlignment="1" applyProtection="1">
      <alignment horizontal="center" vertical="center"/>
    </xf>
    <xf numFmtId="0" fontId="0" fillId="12" borderId="2" xfId="0" applyFill="1" applyBorder="1" applyAlignment="1" applyProtection="1">
      <alignment horizontal="center" vertical="center"/>
    </xf>
    <xf numFmtId="0" fontId="0" fillId="12" borderId="3" xfId="0" applyFill="1" applyBorder="1" applyAlignment="1" applyProtection="1">
      <alignment horizontal="center" vertical="center"/>
    </xf>
    <xf numFmtId="0" fontId="0" fillId="12" borderId="7" xfId="0" applyFill="1" applyBorder="1" applyAlignment="1" applyProtection="1">
      <alignment horizontal="center" vertical="center"/>
    </xf>
    <xf numFmtId="0" fontId="0" fillId="12" borderId="5" xfId="0" applyFill="1" applyBorder="1" applyAlignment="1" applyProtection="1">
      <alignment horizontal="center" vertical="center"/>
    </xf>
    <xf numFmtId="0" fontId="0" fillId="12" borderId="6" xfId="0" applyFill="1" applyBorder="1" applyAlignment="1" applyProtection="1">
      <alignment horizontal="center" vertical="center"/>
    </xf>
    <xf numFmtId="0" fontId="4" fillId="14" borderId="1" xfId="0" applyFont="1" applyFill="1" applyBorder="1" applyAlignment="1" applyProtection="1">
      <alignment horizontal="center" vertical="center" wrapText="1"/>
    </xf>
    <xf numFmtId="0" fontId="4" fillId="14" borderId="2" xfId="0" applyFont="1" applyFill="1" applyBorder="1" applyAlignment="1" applyProtection="1">
      <alignment horizontal="center" vertical="center" wrapText="1"/>
    </xf>
    <xf numFmtId="0" fontId="4" fillId="14" borderId="7" xfId="0" applyFont="1" applyFill="1" applyBorder="1" applyAlignment="1" applyProtection="1">
      <alignment horizontal="center" vertical="center" wrapText="1"/>
    </xf>
    <xf numFmtId="0" fontId="4" fillId="14" borderId="5" xfId="0" applyFont="1" applyFill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textRotation="180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</xf>
    <xf numFmtId="0" fontId="19" fillId="6" borderId="4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20" fillId="6" borderId="4" xfId="0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13" fillId="6" borderId="4" xfId="0" applyFont="1" applyFill="1" applyBorder="1" applyAlignment="1">
      <alignment horizontal="center" vertical="center" textRotation="180"/>
    </xf>
  </cellXfs>
  <cellStyles count="1">
    <cellStyle name="Normal" xfId="0" builtinId="0"/>
  </cellStyles>
  <dxfs count="21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D9DE7FF-CF69-034A-A960-F629CE02111F}" name="Tabell26" displayName="Tabell26" ref="B1:C5" totalsRowShown="0">
  <autoFilter ref="B1:C5" xr:uid="{7D9DE7FF-CF69-034A-A960-F629CE02111F}"/>
  <tableColumns count="2">
    <tableColumn id="1" xr3:uid="{0220C07C-BBAB-E340-83CA-EF6EC883B9A4}" name="Kolumn1"/>
    <tableColumn id="2" xr3:uid="{4B86EFE8-8394-8343-9FF6-2D03C7EBAA06}" name="Kolumn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E56E1DB-86BC-594E-9442-017C6DD68FC6}" name="Tabell37" displayName="Tabell37" ref="B7:B11" totalsRowShown="0">
  <autoFilter ref="B7:B11" xr:uid="{CE56E1DB-86BC-594E-9442-017C6DD68FC6}"/>
  <tableColumns count="1">
    <tableColumn id="1" xr3:uid="{F10B9B90-8B63-244F-9355-73C82C5CE736}" name="Kolumn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9ABC2A-F584-4BB7-BBE9-8952128ECE21}" name="Tabell1" displayName="Tabell1" ref="A1:A6" totalsRowShown="0">
  <autoFilter ref="A1:A6" xr:uid="{0D47C33F-6038-49E2-B95C-8A66666EBE35}"/>
  <tableColumns count="1">
    <tableColumn id="1" xr3:uid="{6120E9A9-E444-416D-9D4E-640EE329B137}" name="Kolumn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50A1E4-E002-4338-A2CC-1337CD4F7406}" name="Tabell2" displayName="Tabell2" ref="A9:A14" totalsRowShown="0">
  <autoFilter ref="A9:A14" xr:uid="{DF6F3252-7A99-4469-B9D1-96384970B135}"/>
  <tableColumns count="1">
    <tableColumn id="1" xr3:uid="{A9F859C0-71C9-4709-AAC1-C32377BDE3EB}" name="Kolumn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E004674-6328-4667-80AA-5AA778390A09}" name="Tabell3" displayName="Tabell3" ref="A17:A25" totalsRowShown="0">
  <autoFilter ref="A17:A25" xr:uid="{EEB9669C-BED7-4942-94F5-5160E777A947}"/>
  <tableColumns count="1">
    <tableColumn id="1" xr3:uid="{C33B8C66-B6B9-4E60-BC8A-4D503C2D60EB}" name="Kolumn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6B5AD62-D7D2-4D68-87BA-05DAE5936D50}" name="Tabell35" displayName="Tabell35" ref="A33:A37" totalsRowShown="0">
  <autoFilter ref="A33:A37" xr:uid="{C66680FA-2DB2-4351-A81E-597B7740D06C}"/>
  <tableColumns count="1">
    <tableColumn id="1" xr3:uid="{6A76A102-53CC-465D-BF16-266CEA730AE2}" name="K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2.v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40EA6-A0A1-4788-A7BB-2DE3CD10B2E3}">
  <dimension ref="B1:T66"/>
  <sheetViews>
    <sheetView tabSelected="1" zoomScale="78" zoomScaleNormal="78" workbookViewId="0">
      <selection activeCell="H5" sqref="H5"/>
    </sheetView>
  </sheetViews>
  <sheetFormatPr defaultColWidth="8.85546875" defaultRowHeight="15" x14ac:dyDescent="0.25"/>
  <cols>
    <col min="1" max="1" width="4.42578125" style="33" customWidth="1"/>
    <col min="2" max="2" width="17.140625" style="33" customWidth="1"/>
    <col min="3" max="3" width="20.42578125" style="33" customWidth="1"/>
    <col min="4" max="4" width="23.85546875" style="33" customWidth="1"/>
    <col min="5" max="5" width="21.85546875" style="33" customWidth="1"/>
    <col min="6" max="8" width="13.85546875" style="33" customWidth="1"/>
    <col min="9" max="9" width="23.42578125" style="33" bestFit="1" customWidth="1"/>
    <col min="10" max="10" width="23.42578125" style="33" customWidth="1"/>
    <col min="11" max="11" width="17" style="33" customWidth="1"/>
    <col min="12" max="12" width="20.42578125" style="33" bestFit="1" customWidth="1"/>
    <col min="13" max="13" width="18.5703125" style="33" customWidth="1"/>
    <col min="14" max="14" width="13.42578125" style="33" customWidth="1"/>
    <col min="15" max="15" width="14.85546875" style="33" bestFit="1" customWidth="1"/>
    <col min="16" max="16" width="18.85546875" style="33" customWidth="1"/>
    <col min="17" max="16384" width="8.85546875" style="33"/>
  </cols>
  <sheetData>
    <row r="1" spans="2:16" ht="21" customHeight="1" x14ac:dyDescent="0.25"/>
    <row r="2" spans="2:16" ht="27.75" customHeight="1" x14ac:dyDescent="0.25">
      <c r="B2" s="61" t="s">
        <v>58</v>
      </c>
      <c r="C2" s="62"/>
      <c r="D2" s="62"/>
      <c r="E2" s="62"/>
      <c r="F2" s="62"/>
      <c r="G2" s="62"/>
      <c r="H2" s="62"/>
      <c r="I2" s="49" t="s">
        <v>0</v>
      </c>
      <c r="J2" s="50"/>
      <c r="K2" s="51"/>
      <c r="L2" s="55" t="s">
        <v>1</v>
      </c>
      <c r="M2" s="56"/>
      <c r="N2" s="56"/>
      <c r="O2" s="56"/>
      <c r="P2" s="57"/>
    </row>
    <row r="3" spans="2:16" ht="47.1" customHeight="1" x14ac:dyDescent="0.25">
      <c r="B3" s="63"/>
      <c r="C3" s="64"/>
      <c r="D3" s="64"/>
      <c r="E3" s="64"/>
      <c r="F3" s="64"/>
      <c r="G3" s="64"/>
      <c r="H3" s="64"/>
      <c r="I3" s="52"/>
      <c r="J3" s="53"/>
      <c r="K3" s="54"/>
      <c r="L3" s="58"/>
      <c r="M3" s="59"/>
      <c r="N3" s="59"/>
      <c r="O3" s="59"/>
      <c r="P3" s="60"/>
    </row>
    <row r="4" spans="2:16" s="35" customFormat="1" ht="47.25" x14ac:dyDescent="0.25">
      <c r="B4" s="34" t="s">
        <v>8</v>
      </c>
      <c r="C4" s="34" t="s">
        <v>59</v>
      </c>
      <c r="D4" s="34" t="s">
        <v>16</v>
      </c>
      <c r="E4" s="34" t="s">
        <v>9</v>
      </c>
      <c r="F4" s="34" t="s">
        <v>2</v>
      </c>
      <c r="G4" s="34" t="s">
        <v>3</v>
      </c>
      <c r="H4" s="34" t="s">
        <v>4</v>
      </c>
      <c r="I4" s="34" t="s">
        <v>0</v>
      </c>
      <c r="J4" s="34" t="s">
        <v>5</v>
      </c>
      <c r="K4" s="34" t="s">
        <v>6</v>
      </c>
      <c r="L4" s="34" t="s">
        <v>7</v>
      </c>
      <c r="M4" s="34" t="s">
        <v>2</v>
      </c>
      <c r="N4" s="34" t="s">
        <v>3</v>
      </c>
      <c r="O4" s="34" t="s">
        <v>4</v>
      </c>
      <c r="P4" s="34" t="s">
        <v>60</v>
      </c>
    </row>
    <row r="5" spans="2:16" x14ac:dyDescent="0.25">
      <c r="B5" s="30"/>
      <c r="C5" s="30"/>
      <c r="D5" s="30"/>
      <c r="E5" s="30"/>
      <c r="F5" s="30"/>
      <c r="G5" s="30"/>
      <c r="H5" s="31" t="str">
        <f>IF(ISERROR(VLOOKUP(DATA!E24,DATA!$A$24:$D$39,4,FALSE)),"",VLOOKUP(DATA!E24,DATA!$A$24:$D$39,4,FALSE))</f>
        <v/>
      </c>
      <c r="I5" s="24"/>
      <c r="J5" s="24"/>
      <c r="K5" s="25"/>
      <c r="L5" s="20"/>
      <c r="M5" s="21"/>
      <c r="N5" s="21"/>
      <c r="O5" s="22" t="str">
        <f>IF(ISERROR(VLOOKUP(DATA!I24,DATA!$A$24:$D$39,4,FALSE)),"",VLOOKUP(DATA!I24,DATA!$A$24:$D$39,4,FALSE))</f>
        <v/>
      </c>
      <c r="P5" s="23"/>
    </row>
    <row r="6" spans="2:16" x14ac:dyDescent="0.25">
      <c r="B6" s="30"/>
      <c r="C6" s="30"/>
      <c r="D6" s="30"/>
      <c r="E6" s="30"/>
      <c r="F6" s="30"/>
      <c r="G6" s="30"/>
      <c r="H6" s="31" t="str">
        <f>IF(ISERROR(VLOOKUP(DATA!E25,DATA!$A$24:$D$39,4,FALSE)),"",VLOOKUP(DATA!E25,DATA!$A$24:$D$39,4,FALSE))</f>
        <v/>
      </c>
      <c r="I6" s="24"/>
      <c r="J6" s="24"/>
      <c r="K6" s="26"/>
      <c r="L6" s="47"/>
      <c r="M6" s="21"/>
      <c r="N6" s="21"/>
      <c r="O6" s="22" t="str">
        <f>IF(ISERROR(VLOOKUP(DATA!I25,DATA!$A$24:$D$39,4,FALSE)),"",VLOOKUP(DATA!I25,DATA!$A$24:$D$39,4,FALSE))</f>
        <v/>
      </c>
      <c r="P6" s="47"/>
    </row>
    <row r="7" spans="2:16" x14ac:dyDescent="0.25">
      <c r="B7" s="30"/>
      <c r="C7" s="30"/>
      <c r="D7" s="30"/>
      <c r="E7" s="30"/>
      <c r="F7" s="30"/>
      <c r="G7" s="30"/>
      <c r="H7" s="31" t="str">
        <f>IF(ISERROR(VLOOKUP(DATA!E26,DATA!$A$24:$D$39,4,FALSE)),"",VLOOKUP(DATA!E26,DATA!$A$24:$D$39,4,FALSE))</f>
        <v/>
      </c>
      <c r="I7" s="24"/>
      <c r="J7" s="24"/>
      <c r="K7" s="26"/>
      <c r="L7" s="48"/>
      <c r="M7" s="21"/>
      <c r="N7" s="21"/>
      <c r="O7" s="22" t="str">
        <f>IF(ISERROR(VLOOKUP(DATA!I26,DATA!$A$24:$D$39,4,FALSE)),"",VLOOKUP(DATA!I26,DATA!$A$24:$D$39,4,FALSE))</f>
        <v/>
      </c>
      <c r="P7" s="48"/>
    </row>
    <row r="8" spans="2:16" x14ac:dyDescent="0.25">
      <c r="B8" s="30"/>
      <c r="C8" s="30"/>
      <c r="D8" s="30"/>
      <c r="E8" s="30"/>
      <c r="F8" s="30"/>
      <c r="G8" s="30"/>
      <c r="H8" s="31" t="str">
        <f>IF(ISERROR(VLOOKUP(DATA!E27,DATA!$A$24:$D$39,4,FALSE)),"",VLOOKUP(DATA!E27,DATA!$A$24:$D$39,4,FALSE))</f>
        <v/>
      </c>
      <c r="I8" s="27"/>
      <c r="J8" s="27"/>
      <c r="K8" s="28"/>
      <c r="L8" s="48"/>
      <c r="M8" s="21"/>
      <c r="N8" s="21"/>
      <c r="O8" s="22" t="str">
        <f>IF(ISERROR(VLOOKUP(DATA!I27,DATA!$A$24:$D$39,4,FALSE)),"",VLOOKUP(DATA!I27,DATA!$A$24:$D$39,4,FALSE))</f>
        <v/>
      </c>
      <c r="P8" s="48"/>
    </row>
    <row r="9" spans="2:16" x14ac:dyDescent="0.25">
      <c r="B9" s="30"/>
      <c r="C9" s="30"/>
      <c r="D9" s="30"/>
      <c r="E9" s="30"/>
      <c r="F9" s="30"/>
      <c r="G9" s="30"/>
      <c r="H9" s="31" t="str">
        <f>IF(ISERROR(VLOOKUP(DATA!E28,DATA!$A$24:$D$39,4,FALSE)),"",VLOOKUP(DATA!E28,DATA!$A$24:$D$39,4,FALSE))</f>
        <v/>
      </c>
      <c r="I9" s="24"/>
      <c r="J9" s="24"/>
      <c r="K9" s="26"/>
      <c r="L9" s="48"/>
      <c r="M9" s="21"/>
      <c r="N9" s="21"/>
      <c r="O9" s="22" t="str">
        <f>IF(ISERROR(VLOOKUP(DATA!I28,DATA!$A$24:$D$39,4,FALSE)),"",VLOOKUP(DATA!I28,DATA!$A$24:$D$39,4,FALSE))</f>
        <v/>
      </c>
      <c r="P9" s="48"/>
    </row>
    <row r="10" spans="2:16" x14ac:dyDescent="0.25">
      <c r="B10" s="32"/>
      <c r="C10" s="30"/>
      <c r="D10" s="30"/>
      <c r="E10" s="30"/>
      <c r="F10" s="30"/>
      <c r="G10" s="30"/>
      <c r="H10" s="31" t="str">
        <f>IF(ISERROR(VLOOKUP(DATA!E29,DATA!$A$24:$D$39,4,FALSE)),"",VLOOKUP(DATA!E29,DATA!$A$24:$D$39,4,FALSE))</f>
        <v/>
      </c>
      <c r="I10" s="24"/>
      <c r="J10" s="24"/>
      <c r="K10" s="26"/>
      <c r="L10" s="48"/>
      <c r="M10" s="21"/>
      <c r="N10" s="21"/>
      <c r="O10" s="22" t="str">
        <f>IF(ISERROR(VLOOKUP(DATA!I29,DATA!$A$24:$D$39,4,FALSE)),"",VLOOKUP(DATA!I29,DATA!$A$24:$D$39,4,FALSE))</f>
        <v/>
      </c>
      <c r="P10" s="48"/>
    </row>
    <row r="11" spans="2:16" x14ac:dyDescent="0.25">
      <c r="B11" s="32"/>
      <c r="C11" s="30"/>
      <c r="D11" s="30"/>
      <c r="E11" s="30"/>
      <c r="F11" s="30"/>
      <c r="G11" s="30"/>
      <c r="H11" s="31" t="str">
        <f>IF(ISERROR(VLOOKUP(DATA!E30,DATA!$A$24:$D$39,4,FALSE)),"",VLOOKUP(DATA!E30,DATA!$A$24:$D$39,4,FALSE))</f>
        <v/>
      </c>
      <c r="I11" s="24"/>
      <c r="J11" s="29"/>
      <c r="K11" s="26"/>
      <c r="L11" s="48"/>
      <c r="M11" s="21"/>
      <c r="N11" s="21"/>
      <c r="O11" s="22" t="str">
        <f>IF(ISERROR(VLOOKUP(DATA!I30,DATA!$A$24:$D$39,4,FALSE)),"",VLOOKUP(DATA!I30,DATA!$A$24:$D$39,4,FALSE))</f>
        <v/>
      </c>
      <c r="P11" s="48"/>
    </row>
    <row r="12" spans="2:16" x14ac:dyDescent="0.25">
      <c r="B12" s="32"/>
      <c r="C12" s="30"/>
      <c r="D12" s="30"/>
      <c r="E12" s="30"/>
      <c r="F12" s="30"/>
      <c r="G12" s="30"/>
      <c r="H12" s="31" t="str">
        <f>IF(ISERROR(VLOOKUP(DATA!E31,DATA!$A$24:$D$39,4,FALSE)),"",VLOOKUP(DATA!E31,DATA!$A$24:$D$39,4,FALSE))</f>
        <v/>
      </c>
      <c r="I12" s="24"/>
      <c r="J12" s="24"/>
      <c r="K12" s="26"/>
      <c r="L12" s="48"/>
      <c r="M12" s="21"/>
      <c r="N12" s="21"/>
      <c r="O12" s="22" t="str">
        <f>IF(ISERROR(VLOOKUP(DATA!I31,DATA!$A$24:$D$39,4,FALSE)),"",VLOOKUP(DATA!I31,DATA!$A$24:$D$39,4,FALSE))</f>
        <v/>
      </c>
      <c r="P12" s="48"/>
    </row>
    <row r="13" spans="2:16" x14ac:dyDescent="0.25">
      <c r="B13" s="32"/>
      <c r="C13" s="30"/>
      <c r="D13" s="30"/>
      <c r="E13" s="30"/>
      <c r="F13" s="30"/>
      <c r="G13" s="30"/>
      <c r="H13" s="31" t="str">
        <f>IF(ISERROR(VLOOKUP(DATA!E32,DATA!$A$24:$D$39,4,FALSE)),"",VLOOKUP(DATA!E32,DATA!$A$24:$D$39,4,FALSE))</f>
        <v/>
      </c>
      <c r="I13" s="24"/>
      <c r="J13" s="24"/>
      <c r="K13" s="26"/>
      <c r="L13" s="48"/>
      <c r="M13" s="21"/>
      <c r="N13" s="21"/>
      <c r="O13" s="22" t="str">
        <f>IF(ISERROR(VLOOKUP(DATA!I32,DATA!$A$24:$D$39,4,FALSE)),"",VLOOKUP(DATA!I32,DATA!$A$24:$D$39,4,FALSE))</f>
        <v/>
      </c>
      <c r="P13" s="48"/>
    </row>
    <row r="14" spans="2:16" x14ac:dyDescent="0.25">
      <c r="B14" s="32"/>
      <c r="C14" s="30"/>
      <c r="D14" s="30"/>
      <c r="E14" s="30"/>
      <c r="F14" s="30"/>
      <c r="G14" s="30"/>
      <c r="H14" s="31" t="str">
        <f>IF(ISERROR(VLOOKUP(DATA!E33,DATA!$A$24:$D$39,4,FALSE)),"",VLOOKUP(DATA!E33,DATA!$A$24:$D$39,4,FALSE))</f>
        <v/>
      </c>
      <c r="I14" s="24"/>
      <c r="J14" s="24"/>
      <c r="K14" s="26"/>
      <c r="L14" s="48"/>
      <c r="M14" s="21"/>
      <c r="N14" s="21"/>
      <c r="O14" s="22" t="str">
        <f>IF(ISERROR(VLOOKUP(DATA!I33,DATA!$A$24:$D$39,4,FALSE)),"",VLOOKUP(DATA!I33,DATA!$A$24:$D$39,4,FALSE))</f>
        <v/>
      </c>
      <c r="P14" s="48"/>
    </row>
    <row r="15" spans="2:16" x14ac:dyDescent="0.25">
      <c r="B15" s="32"/>
      <c r="C15" s="30"/>
      <c r="D15" s="30"/>
      <c r="E15" s="30"/>
      <c r="F15" s="30"/>
      <c r="G15" s="30"/>
      <c r="H15" s="31" t="str">
        <f>IF(ISERROR(VLOOKUP(DATA!E34,DATA!$A$24:$D$39,4,FALSE)),"",VLOOKUP(DATA!E34,DATA!$A$24:$D$39,4,FALSE))</f>
        <v/>
      </c>
      <c r="I15" s="24"/>
      <c r="J15" s="24"/>
      <c r="K15" s="26"/>
      <c r="L15" s="48"/>
      <c r="M15" s="21"/>
      <c r="N15" s="21"/>
      <c r="O15" s="22" t="str">
        <f>IF(ISERROR(VLOOKUP(DATA!I34,DATA!$A$24:$D$39,4,FALSE)),"",VLOOKUP(DATA!I34,DATA!$A$24:$D$39,4,FALSE))</f>
        <v/>
      </c>
      <c r="P15" s="48"/>
    </row>
    <row r="16" spans="2:16" x14ac:dyDescent="0.25">
      <c r="B16" s="32"/>
      <c r="C16" s="30"/>
      <c r="D16" s="30"/>
      <c r="E16" s="30"/>
      <c r="F16" s="30"/>
      <c r="G16" s="30"/>
      <c r="H16" s="31" t="str">
        <f>IF(ISERROR(VLOOKUP(DATA!E35,DATA!$A$24:$D$39,4,FALSE)),"",VLOOKUP(DATA!E35,DATA!$A$24:$D$39,4,FALSE))</f>
        <v/>
      </c>
      <c r="I16" s="24"/>
      <c r="J16" s="24"/>
      <c r="K16" s="26"/>
      <c r="L16" s="48"/>
      <c r="M16" s="21"/>
      <c r="N16" s="21"/>
      <c r="O16" s="22" t="str">
        <f>IF(ISERROR(VLOOKUP(DATA!I35,DATA!$A$24:$D$39,4,FALSE)),"",VLOOKUP(DATA!I35,DATA!$A$24:$D$39,4,FALSE))</f>
        <v/>
      </c>
      <c r="P16" s="48"/>
    </row>
    <row r="17" spans="2:20" x14ac:dyDescent="0.25">
      <c r="B17" s="32"/>
      <c r="C17" s="30"/>
      <c r="D17" s="30"/>
      <c r="E17" s="30"/>
      <c r="F17" s="30"/>
      <c r="G17" s="30"/>
      <c r="H17" s="31" t="str">
        <f>IF(ISERROR(VLOOKUP(DATA!E36,DATA!$A$24:$D$39,4,FALSE)),"",VLOOKUP(DATA!E36,DATA!$A$24:$D$39,4,FALSE))</f>
        <v/>
      </c>
      <c r="I17" s="24"/>
      <c r="J17" s="24"/>
      <c r="K17" s="26"/>
      <c r="L17" s="48"/>
      <c r="M17" s="21"/>
      <c r="N17" s="21"/>
      <c r="O17" s="22" t="str">
        <f>IF(ISERROR(VLOOKUP(DATA!I36,DATA!$A$24:$D$39,4,FALSE)),"",VLOOKUP(DATA!I36,DATA!$A$24:$D$39,4,FALSE))</f>
        <v/>
      </c>
      <c r="P17" s="48"/>
    </row>
    <row r="18" spans="2:20" x14ac:dyDescent="0.25">
      <c r="B18" s="32"/>
      <c r="C18" s="30"/>
      <c r="D18" s="30"/>
      <c r="E18" s="30"/>
      <c r="F18" s="30"/>
      <c r="G18" s="30"/>
      <c r="H18" s="31" t="str">
        <f>IF(ISERROR(VLOOKUP(DATA!E37,DATA!$A$24:$D$39,4,FALSE)),"",VLOOKUP(DATA!E37,DATA!$A$24:$D$39,4,FALSE))</f>
        <v/>
      </c>
      <c r="I18" s="24"/>
      <c r="J18" s="24"/>
      <c r="K18" s="26"/>
      <c r="L18" s="48"/>
      <c r="M18" s="21"/>
      <c r="N18" s="21"/>
      <c r="O18" s="22" t="str">
        <f>IF(ISERROR(VLOOKUP(DATA!I37,DATA!$A$24:$D$39,4,FALSE)),"",VLOOKUP(DATA!I37,DATA!$A$24:$D$39,4,FALSE))</f>
        <v/>
      </c>
      <c r="P18" s="48"/>
    </row>
    <row r="19" spans="2:20" x14ac:dyDescent="0.25">
      <c r="B19" s="32"/>
      <c r="C19" s="30"/>
      <c r="D19" s="30"/>
      <c r="E19" s="30"/>
      <c r="F19" s="30"/>
      <c r="G19" s="30"/>
      <c r="H19" s="31" t="str">
        <f>IF(ISERROR(VLOOKUP(DATA!E38,DATA!$A$24:$D$39,4,FALSE)),"",VLOOKUP(DATA!E38,DATA!$A$24:$D$39,4,FALSE))</f>
        <v/>
      </c>
      <c r="I19" s="24"/>
      <c r="J19" s="24"/>
      <c r="K19" s="26"/>
      <c r="L19" s="48"/>
      <c r="M19" s="21"/>
      <c r="N19" s="21"/>
      <c r="O19" s="22" t="str">
        <f>IF(ISERROR(VLOOKUP(DATA!I38,DATA!$A$24:$D$39,4,FALSE)),"",VLOOKUP(DATA!I38,DATA!$A$24:$D$39,4,FALSE))</f>
        <v/>
      </c>
      <c r="P19" s="48"/>
    </row>
    <row r="20" spans="2:20" x14ac:dyDescent="0.25">
      <c r="B20" s="32"/>
      <c r="C20" s="30"/>
      <c r="D20" s="30"/>
      <c r="E20" s="30"/>
      <c r="F20" s="30"/>
      <c r="G20" s="30"/>
      <c r="H20" s="31" t="str">
        <f>IF(ISERROR(VLOOKUP(DATA!E39,DATA!$A$24:$D$39,4,FALSE)),"",VLOOKUP(DATA!E39,DATA!$A$24:$D$39,4,FALSE))</f>
        <v/>
      </c>
      <c r="I20" s="24"/>
      <c r="J20" s="24"/>
      <c r="K20" s="26"/>
      <c r="L20" s="48"/>
      <c r="M20" s="21"/>
      <c r="N20" s="21"/>
      <c r="O20" s="22" t="str">
        <f>IF(ISERROR(VLOOKUP(DATA!I39,DATA!$A$24:$D$39,4,FALSE)),"",VLOOKUP(DATA!I39,DATA!$A$24:$D$39,4,FALSE))</f>
        <v/>
      </c>
      <c r="P20" s="48"/>
    </row>
    <row r="21" spans="2:20" x14ac:dyDescent="0.25">
      <c r="B21" s="32"/>
      <c r="C21" s="30"/>
      <c r="D21" s="30"/>
      <c r="E21" s="30"/>
      <c r="F21" s="30"/>
      <c r="G21" s="30"/>
      <c r="H21" s="31" t="str">
        <f>IF(ISERROR(VLOOKUP(DATA!E40,DATA!$A$24:$D$39,4,FALSE)),"",VLOOKUP(DATA!E40,DATA!$A$24:$D$39,4,FALSE))</f>
        <v/>
      </c>
      <c r="I21" s="24"/>
      <c r="J21" s="24"/>
      <c r="K21" s="26"/>
      <c r="L21" s="48"/>
      <c r="M21" s="21"/>
      <c r="N21" s="21"/>
      <c r="O21" s="22" t="str">
        <f>IF(ISERROR(VLOOKUP(DATA!I40,DATA!$A$24:$D$39,4,FALSE)),"",VLOOKUP(DATA!I40,DATA!$A$24:$D$39,4,FALSE))</f>
        <v/>
      </c>
      <c r="P21" s="48"/>
    </row>
    <row r="22" spans="2:20" x14ac:dyDescent="0.25">
      <c r="B22" s="32"/>
      <c r="C22" s="30"/>
      <c r="D22" s="30"/>
      <c r="E22" s="30"/>
      <c r="F22" s="30"/>
      <c r="G22" s="30"/>
      <c r="H22" s="31" t="str">
        <f>IF(ISERROR(VLOOKUP(DATA!E41,DATA!$A$24:$D$39,4,FALSE)),"",VLOOKUP(DATA!E41,DATA!$A$24:$D$39,4,FALSE))</f>
        <v/>
      </c>
      <c r="I22" s="24"/>
      <c r="J22" s="24"/>
      <c r="K22" s="26"/>
      <c r="L22" s="48"/>
      <c r="M22" s="21"/>
      <c r="N22" s="21"/>
      <c r="O22" s="22" t="str">
        <f>IF(ISERROR(VLOOKUP(DATA!I41,DATA!$A$24:$D$39,4,FALSE)),"",VLOOKUP(DATA!I41,DATA!$A$24:$D$39,4,FALSE))</f>
        <v/>
      </c>
      <c r="P22" s="48"/>
    </row>
    <row r="23" spans="2:20" x14ac:dyDescent="0.25">
      <c r="B23" s="32"/>
      <c r="C23" s="30"/>
      <c r="D23" s="30"/>
      <c r="E23" s="30"/>
      <c r="F23" s="30"/>
      <c r="G23" s="30"/>
      <c r="H23" s="31" t="str">
        <f>IF(ISERROR(VLOOKUP(DATA!E42,DATA!$A$24:$D$39,4,FALSE)),"",VLOOKUP(DATA!E42,DATA!$A$24:$D$39,4,FALSE))</f>
        <v/>
      </c>
      <c r="I23" s="24"/>
      <c r="J23" s="24"/>
      <c r="K23" s="26"/>
      <c r="L23" s="48"/>
      <c r="M23" s="21"/>
      <c r="N23" s="21"/>
      <c r="O23" s="22" t="str">
        <f>IF(ISERROR(VLOOKUP(DATA!I42,DATA!$A$24:$D$39,4,FALSE)),"",VLOOKUP(DATA!I42,DATA!$A$24:$D$39,4,FALSE))</f>
        <v/>
      </c>
      <c r="P23" s="48"/>
    </row>
    <row r="24" spans="2:20" x14ac:dyDescent="0.25">
      <c r="B24" s="32"/>
      <c r="C24" s="30"/>
      <c r="D24" s="30"/>
      <c r="E24" s="30"/>
      <c r="F24" s="30"/>
      <c r="G24" s="30"/>
      <c r="H24" s="31" t="str">
        <f>IF(ISERROR(VLOOKUP(DATA!E43,DATA!$A$24:$D$39,4,FALSE)),"",VLOOKUP(DATA!E43,DATA!$A$24:$D$39,4,FALSE))</f>
        <v/>
      </c>
      <c r="I24" s="24"/>
      <c r="J24" s="24"/>
      <c r="K24" s="26"/>
      <c r="L24" s="48"/>
      <c r="M24" s="21"/>
      <c r="N24" s="21"/>
      <c r="O24" s="22" t="str">
        <f>IF(ISERROR(VLOOKUP(DATA!I43,DATA!$A$24:$D$39,4,FALSE)),"",VLOOKUP(DATA!I43,DATA!$A$24:$D$39,4,FALSE))</f>
        <v/>
      </c>
      <c r="P24" s="48"/>
    </row>
    <row r="25" spans="2:20" x14ac:dyDescent="0.25">
      <c r="B25" s="32"/>
      <c r="C25" s="30"/>
      <c r="D25" s="30"/>
      <c r="E25" s="30"/>
      <c r="F25" s="30"/>
      <c r="G25" s="30"/>
      <c r="H25" s="31" t="str">
        <f>IF(ISERROR(VLOOKUP(DATA!E44,DATA!$A$24:$D$39,4,FALSE)),"",VLOOKUP(DATA!E44,DATA!$A$24:$D$39,4,FALSE))</f>
        <v/>
      </c>
      <c r="I25" s="24"/>
      <c r="J25" s="24"/>
      <c r="K25" s="26"/>
      <c r="L25" s="48"/>
      <c r="M25" s="21"/>
      <c r="N25" s="21"/>
      <c r="O25" s="22" t="str">
        <f>IF(ISERROR(VLOOKUP(DATA!I44,DATA!$A$24:$D$39,4,FALSE)),"",VLOOKUP(DATA!I44,DATA!$A$24:$D$39,4,FALSE))</f>
        <v/>
      </c>
      <c r="P25" s="48"/>
    </row>
    <row r="26" spans="2:20" x14ac:dyDescent="0.25">
      <c r="B26" s="32"/>
      <c r="C26" s="30"/>
      <c r="D26" s="30"/>
      <c r="E26" s="30"/>
      <c r="F26" s="30"/>
      <c r="G26" s="30"/>
      <c r="H26" s="31" t="str">
        <f>IF(ISERROR(VLOOKUP(DATA!E45,DATA!$A$24:$D$39,4,FALSE)),"",VLOOKUP(DATA!E45,DATA!$A$24:$D$39,4,FALSE))</f>
        <v/>
      </c>
      <c r="I26" s="24"/>
      <c r="J26" s="24"/>
      <c r="K26" s="26"/>
      <c r="L26" s="48"/>
      <c r="M26" s="21"/>
      <c r="N26" s="21"/>
      <c r="O26" s="22" t="str">
        <f>IF(ISERROR(VLOOKUP(DATA!I45,DATA!$A$24:$D$39,4,FALSE)),"",VLOOKUP(DATA!I45,DATA!$A$24:$D$39,4,FALSE))</f>
        <v/>
      </c>
      <c r="P26" s="48"/>
    </row>
    <row r="27" spans="2:20" x14ac:dyDescent="0.25">
      <c r="B27" s="32"/>
      <c r="C27" s="30"/>
      <c r="D27" s="30"/>
      <c r="E27" s="30"/>
      <c r="F27" s="30"/>
      <c r="G27" s="30"/>
      <c r="H27" s="31" t="str">
        <f>IF(ISERROR(VLOOKUP(DATA!E46,DATA!$A$24:$D$39,4,FALSE)),"",VLOOKUP(DATA!E46,DATA!$A$24:$D$39,4,FALSE))</f>
        <v/>
      </c>
      <c r="I27" s="24"/>
      <c r="J27" s="24"/>
      <c r="K27" s="26"/>
      <c r="L27" s="48"/>
      <c r="M27" s="21"/>
      <c r="N27" s="21"/>
      <c r="O27" s="22" t="str">
        <f>IF(ISERROR(VLOOKUP(DATA!I46,DATA!$A$24:$D$39,4,FALSE)),"",VLOOKUP(DATA!I46,DATA!$A$24:$D$39,4,FALSE))</f>
        <v/>
      </c>
      <c r="P27" s="48"/>
    </row>
    <row r="28" spans="2:20" x14ac:dyDescent="0.25">
      <c r="B28" s="32"/>
      <c r="C28" s="30"/>
      <c r="D28" s="30"/>
      <c r="E28" s="30"/>
      <c r="F28" s="30"/>
      <c r="G28" s="30"/>
      <c r="H28" s="31" t="str">
        <f>IF(ISERROR(VLOOKUP(DATA!E47,DATA!$A$24:$D$39,4,FALSE)),"",VLOOKUP(DATA!E47,DATA!$A$24:$D$39,4,FALSE))</f>
        <v/>
      </c>
      <c r="I28" s="24"/>
      <c r="J28" s="24"/>
      <c r="K28" s="26"/>
      <c r="L28" s="48"/>
      <c r="M28" s="21"/>
      <c r="N28" s="21"/>
      <c r="O28" s="22" t="str">
        <f>IF(ISERROR(VLOOKUP(DATA!I47,DATA!$A$24:$D$39,4,FALSE)),"",VLOOKUP(DATA!I47,DATA!$A$24:$D$39,4,FALSE))</f>
        <v/>
      </c>
      <c r="P28" s="48"/>
    </row>
    <row r="29" spans="2:20" x14ac:dyDescent="0.25">
      <c r="B29" s="32"/>
      <c r="C29" s="30"/>
      <c r="D29" s="30"/>
      <c r="E29" s="30"/>
      <c r="F29" s="30"/>
      <c r="G29" s="30"/>
      <c r="H29" s="31" t="str">
        <f>IF(ISERROR(VLOOKUP(DATA!E48,DATA!$A$24:$D$39,4,FALSE)),"",VLOOKUP(DATA!E48,DATA!$A$24:$D$39,4,FALSE))</f>
        <v/>
      </c>
      <c r="I29" s="24"/>
      <c r="J29" s="24"/>
      <c r="K29" s="26"/>
      <c r="L29" s="48"/>
      <c r="M29" s="21"/>
      <c r="N29" s="21"/>
      <c r="O29" s="22" t="str">
        <f>IF(ISERROR(VLOOKUP(DATA!I48,DATA!$A$24:$D$39,4,FALSE)),"",VLOOKUP(DATA!I48,DATA!$A$24:$D$39,4,FALSE))</f>
        <v/>
      </c>
      <c r="P29" s="48"/>
    </row>
    <row r="30" spans="2:20" x14ac:dyDescent="0.25">
      <c r="B30" s="32"/>
      <c r="C30" s="30"/>
      <c r="D30" s="30"/>
      <c r="E30" s="30"/>
      <c r="F30" s="30"/>
      <c r="G30" s="30"/>
      <c r="H30" s="31" t="str">
        <f>IF(ISERROR(VLOOKUP(DATA!E49,DATA!$A$24:$D$39,4,FALSE)),"",VLOOKUP(DATA!E49,DATA!$A$24:$D$39,4,FALSE))</f>
        <v/>
      </c>
      <c r="I30" s="24"/>
      <c r="J30" s="24"/>
      <c r="K30" s="26"/>
      <c r="L30" s="48"/>
      <c r="M30" s="21"/>
      <c r="N30" s="21"/>
      <c r="O30" s="22" t="str">
        <f>IF(ISERROR(VLOOKUP(DATA!I49,DATA!$A$24:$D$39,4,FALSE)),"",VLOOKUP(DATA!I49,DATA!$A$24:$D$39,4,FALSE))</f>
        <v/>
      </c>
      <c r="P30" s="48"/>
    </row>
    <row r="31" spans="2:20" x14ac:dyDescent="0.25">
      <c r="B31" s="32"/>
      <c r="C31" s="30"/>
      <c r="D31" s="30"/>
      <c r="E31" s="30"/>
      <c r="F31" s="30"/>
      <c r="G31" s="30"/>
      <c r="H31" s="31" t="str">
        <f>IF(ISERROR(VLOOKUP(DATA!E50,DATA!$A$24:$D$39,4,FALSE)),"",VLOOKUP(DATA!E50,DATA!$A$24:$D$39,4,FALSE))</f>
        <v/>
      </c>
      <c r="I31" s="24"/>
      <c r="J31" s="24"/>
      <c r="K31" s="26"/>
      <c r="L31" s="48"/>
      <c r="M31" s="21"/>
      <c r="N31" s="21"/>
      <c r="O31" s="22" t="str">
        <f>IF(ISERROR(VLOOKUP(DATA!I50,DATA!$A$24:$D$39,4,FALSE)),"",VLOOKUP(DATA!I50,DATA!$A$24:$D$39,4,FALSE))</f>
        <v/>
      </c>
      <c r="P31" s="48"/>
    </row>
    <row r="32" spans="2:20" x14ac:dyDescent="0.25">
      <c r="B32" s="32"/>
      <c r="C32" s="30"/>
      <c r="D32" s="30"/>
      <c r="E32" s="30"/>
      <c r="F32" s="30"/>
      <c r="G32" s="30"/>
      <c r="H32" s="31" t="str">
        <f>IF(ISERROR(VLOOKUP(DATA!E51,DATA!$A$24:$D$39,4,FALSE)),"",VLOOKUP(DATA!E51,DATA!$A$24:$D$39,4,FALSE))</f>
        <v/>
      </c>
      <c r="I32" s="24"/>
      <c r="J32" s="24"/>
      <c r="K32" s="26"/>
      <c r="L32" s="48"/>
      <c r="M32" s="21"/>
      <c r="N32" s="21"/>
      <c r="O32" s="22" t="str">
        <f>IF(ISERROR(VLOOKUP(DATA!I51,DATA!$A$24:$D$39,4,FALSE)),"",VLOOKUP(DATA!I51,DATA!$A$24:$D$39,4,FALSE))</f>
        <v/>
      </c>
      <c r="P32" s="48"/>
      <c r="T32" s="33" t="str">
        <f>IF(R32+S32,5,"")</f>
        <v/>
      </c>
    </row>
    <row r="33" spans="2:16" x14ac:dyDescent="0.25">
      <c r="B33" s="32"/>
      <c r="C33" s="30"/>
      <c r="D33" s="30"/>
      <c r="E33" s="30"/>
      <c r="F33" s="30"/>
      <c r="G33" s="30"/>
      <c r="H33" s="31" t="str">
        <f>IF(ISERROR(VLOOKUP(DATA!E52,DATA!$A$24:$D$39,4,FALSE)),"",VLOOKUP(DATA!E52,DATA!$A$24:$D$39,4,FALSE))</f>
        <v/>
      </c>
      <c r="I33" s="24"/>
      <c r="J33" s="24"/>
      <c r="K33" s="26"/>
      <c r="L33" s="48"/>
      <c r="M33" s="21"/>
      <c r="N33" s="21"/>
      <c r="O33" s="22" t="str">
        <f>IF(ISERROR(VLOOKUP(DATA!I52,DATA!$A$24:$D$39,4,FALSE)),"",VLOOKUP(DATA!I52,DATA!$A$24:$D$39,4,FALSE))</f>
        <v/>
      </c>
      <c r="P33" s="48"/>
    </row>
    <row r="34" spans="2:16" x14ac:dyDescent="0.25">
      <c r="B34" s="32"/>
      <c r="C34" s="30"/>
      <c r="D34" s="30"/>
      <c r="E34" s="30"/>
      <c r="F34" s="30"/>
      <c r="G34" s="30"/>
      <c r="H34" s="31" t="str">
        <f>IF(ISERROR(VLOOKUP(DATA!E53,DATA!$A$24:$D$39,4,FALSE)),"",VLOOKUP(DATA!E53,DATA!$A$24:$D$39,4,FALSE))</f>
        <v/>
      </c>
      <c r="I34" s="24"/>
      <c r="J34" s="24"/>
      <c r="K34" s="26"/>
      <c r="L34" s="48"/>
      <c r="M34" s="21"/>
      <c r="N34" s="21"/>
      <c r="O34" s="22" t="str">
        <f>IF(ISERROR(VLOOKUP(DATA!I53,DATA!$A$24:$D$39,4,FALSE)),"",VLOOKUP(DATA!I53,DATA!$A$24:$D$39,4,FALSE))</f>
        <v/>
      </c>
      <c r="P34" s="48"/>
    </row>
    <row r="35" spans="2:16" x14ac:dyDescent="0.25">
      <c r="B35" s="32"/>
      <c r="C35" s="30"/>
      <c r="D35" s="30"/>
      <c r="E35" s="30"/>
      <c r="F35" s="30"/>
      <c r="G35" s="30"/>
      <c r="H35" s="31" t="str">
        <f>IF(ISERROR(VLOOKUP(DATA!E54,DATA!$A$24:$D$39,4,FALSE)),"",VLOOKUP(DATA!E54,DATA!$A$24:$D$39,4,FALSE))</f>
        <v/>
      </c>
      <c r="I35" s="24"/>
      <c r="J35" s="24"/>
      <c r="K35" s="26"/>
      <c r="L35" s="48"/>
      <c r="M35" s="21"/>
      <c r="N35" s="21"/>
      <c r="O35" s="22" t="str">
        <f>IF(ISERROR(VLOOKUP(DATA!I54,DATA!$A$24:$D$39,4,FALSE)),"",VLOOKUP(DATA!I54,DATA!$A$24:$D$39,4,FALSE))</f>
        <v/>
      </c>
      <c r="P35" s="48"/>
    </row>
    <row r="36" spans="2:16" x14ac:dyDescent="0.25">
      <c r="B36" s="32"/>
      <c r="C36" s="30"/>
      <c r="D36" s="30"/>
      <c r="E36" s="30"/>
      <c r="F36" s="30"/>
      <c r="G36" s="30"/>
      <c r="H36" s="31" t="str">
        <f>IF(ISERROR(VLOOKUP(DATA!E55,DATA!$A$24:$D$39,4,FALSE)),"",VLOOKUP(DATA!E55,DATA!$A$24:$D$39,4,FALSE))</f>
        <v/>
      </c>
      <c r="I36" s="24"/>
      <c r="J36" s="24"/>
      <c r="K36" s="26"/>
      <c r="L36" s="48"/>
      <c r="M36" s="21"/>
      <c r="N36" s="21"/>
      <c r="O36" s="22" t="str">
        <f>IF(ISERROR(VLOOKUP(DATA!I55,DATA!$A$24:$D$39,4,FALSE)),"",VLOOKUP(DATA!I55,DATA!$A$24:$D$39,4,FALSE))</f>
        <v/>
      </c>
      <c r="P36" s="48"/>
    </row>
    <row r="37" spans="2:16" x14ac:dyDescent="0.25">
      <c r="B37" s="32"/>
      <c r="C37" s="30"/>
      <c r="D37" s="30"/>
      <c r="E37" s="30"/>
      <c r="F37" s="30"/>
      <c r="G37" s="30"/>
      <c r="H37" s="31" t="str">
        <f>IF(ISERROR(VLOOKUP(DATA!E56,DATA!$A$24:$D$39,4,FALSE)),"",VLOOKUP(DATA!E56,DATA!$A$24:$D$39,4,FALSE))</f>
        <v/>
      </c>
      <c r="I37" s="24"/>
      <c r="J37" s="24"/>
      <c r="K37" s="26"/>
      <c r="L37" s="48"/>
      <c r="M37" s="21"/>
      <c r="N37" s="21"/>
      <c r="O37" s="22" t="str">
        <f>IF(ISERROR(VLOOKUP(DATA!I56,DATA!$A$24:$D$39,4,FALSE)),"",VLOOKUP(DATA!I56,DATA!$A$24:$D$39,4,FALSE))</f>
        <v/>
      </c>
      <c r="P37" s="48"/>
    </row>
    <row r="38" spans="2:16" x14ac:dyDescent="0.25">
      <c r="B38" s="32"/>
      <c r="C38" s="30"/>
      <c r="D38" s="30"/>
      <c r="E38" s="30"/>
      <c r="F38" s="30"/>
      <c r="G38" s="30"/>
      <c r="H38" s="31" t="str">
        <f>IF(ISERROR(VLOOKUP(DATA!E57,DATA!$A$24:$D$39,4,FALSE)),"",VLOOKUP(DATA!E57,DATA!$A$24:$D$39,4,FALSE))</f>
        <v/>
      </c>
      <c r="I38" s="24"/>
      <c r="J38" s="24"/>
      <c r="K38" s="26"/>
      <c r="L38" s="48"/>
      <c r="M38" s="21"/>
      <c r="N38" s="21"/>
      <c r="O38" s="22" t="str">
        <f>IF(ISERROR(VLOOKUP(DATA!I57,DATA!$A$24:$D$39,4,FALSE)),"",VLOOKUP(DATA!I57,DATA!$A$24:$D$39,4,FALSE))</f>
        <v/>
      </c>
      <c r="P38" s="48"/>
    </row>
    <row r="39" spans="2:16" x14ac:dyDescent="0.25">
      <c r="B39" s="32"/>
      <c r="C39" s="30"/>
      <c r="D39" s="30"/>
      <c r="E39" s="30"/>
      <c r="F39" s="30"/>
      <c r="G39" s="30"/>
      <c r="H39" s="31" t="str">
        <f>IF(ISERROR(VLOOKUP(DATA!E58,DATA!$A$24:$D$39,4,FALSE)),"",VLOOKUP(DATA!E58,DATA!$A$24:$D$39,4,FALSE))</f>
        <v/>
      </c>
      <c r="I39" s="24"/>
      <c r="J39" s="24"/>
      <c r="K39" s="26"/>
      <c r="L39" s="48"/>
      <c r="M39" s="21"/>
      <c r="N39" s="21"/>
      <c r="O39" s="22" t="str">
        <f>IF(ISERROR(VLOOKUP(DATA!I58,DATA!$A$24:$D$39,4,FALSE)),"",VLOOKUP(DATA!I58,DATA!$A$24:$D$39,4,FALSE))</f>
        <v/>
      </c>
      <c r="P39" s="48"/>
    </row>
    <row r="41" spans="2:16" s="36" customFormat="1" ht="51" customHeight="1" x14ac:dyDescent="0.25">
      <c r="C41" s="37" t="s">
        <v>47</v>
      </c>
      <c r="D41" s="65" t="s">
        <v>61</v>
      </c>
      <c r="E41" s="65"/>
      <c r="F41" s="38"/>
      <c r="G41" s="66" t="s">
        <v>2</v>
      </c>
      <c r="H41" s="39" t="s">
        <v>47</v>
      </c>
      <c r="I41" s="40"/>
      <c r="J41" s="40"/>
      <c r="K41" s="41"/>
      <c r="L41" s="41"/>
    </row>
    <row r="42" spans="2:16" s="36" customFormat="1" ht="51" customHeight="1" x14ac:dyDescent="0.25">
      <c r="C42" s="37" t="s">
        <v>62</v>
      </c>
      <c r="D42" s="65" t="s">
        <v>63</v>
      </c>
      <c r="E42" s="65"/>
      <c r="F42" s="38"/>
      <c r="G42" s="66"/>
      <c r="H42" s="39" t="s">
        <v>48</v>
      </c>
      <c r="I42" s="40"/>
      <c r="J42" s="40"/>
      <c r="K42" s="41"/>
      <c r="L42" s="41"/>
    </row>
    <row r="43" spans="2:16" s="36" customFormat="1" ht="51" customHeight="1" x14ac:dyDescent="0.25">
      <c r="C43" s="37" t="s">
        <v>64</v>
      </c>
      <c r="D43" s="65" t="s">
        <v>65</v>
      </c>
      <c r="E43" s="65"/>
      <c r="F43" s="38"/>
      <c r="G43" s="66"/>
      <c r="H43" s="39" t="s">
        <v>49</v>
      </c>
      <c r="I43" s="42"/>
      <c r="J43" s="42"/>
      <c r="K43" s="40"/>
      <c r="L43" s="40"/>
    </row>
    <row r="44" spans="2:16" s="36" customFormat="1" ht="51" customHeight="1" x14ac:dyDescent="0.25">
      <c r="C44" s="37" t="s">
        <v>50</v>
      </c>
      <c r="D44" s="67" t="s">
        <v>74</v>
      </c>
      <c r="E44" s="68"/>
      <c r="F44" s="38"/>
      <c r="G44" s="66"/>
      <c r="H44" s="39" t="s">
        <v>50</v>
      </c>
      <c r="I44" s="42"/>
      <c r="J44" s="42"/>
      <c r="K44" s="40"/>
      <c r="L44" s="40"/>
    </row>
    <row r="45" spans="2:16" s="36" customFormat="1" ht="33.950000000000003" customHeight="1" x14ac:dyDescent="0.25">
      <c r="C45" s="43"/>
      <c r="D45" s="38"/>
      <c r="E45" s="38"/>
      <c r="F45" s="38"/>
      <c r="G45" s="44"/>
      <c r="H45" s="45"/>
      <c r="I45" s="46" t="s">
        <v>51</v>
      </c>
      <c r="J45" s="46" t="s">
        <v>52</v>
      </c>
      <c r="K45" s="46" t="s">
        <v>53</v>
      </c>
      <c r="L45" s="46" t="s">
        <v>54</v>
      </c>
    </row>
    <row r="46" spans="2:16" s="36" customFormat="1" ht="59.1" customHeight="1" x14ac:dyDescent="0.25">
      <c r="C46" s="43"/>
      <c r="D46" s="38"/>
      <c r="E46" s="38"/>
      <c r="F46" s="38"/>
      <c r="I46" s="72" t="s">
        <v>3</v>
      </c>
      <c r="J46" s="70"/>
      <c r="K46" s="70"/>
      <c r="L46" s="70"/>
    </row>
    <row r="47" spans="2:16" s="36" customFormat="1" ht="17.100000000000001" customHeight="1" x14ac:dyDescent="0.25">
      <c r="C47" s="43"/>
      <c r="D47" s="38"/>
      <c r="E47" s="38"/>
      <c r="F47" s="38"/>
      <c r="G47" s="41" t="s">
        <v>66</v>
      </c>
      <c r="I47" s="69" t="s">
        <v>51</v>
      </c>
      <c r="J47" s="71" t="s">
        <v>67</v>
      </c>
      <c r="K47" s="70"/>
      <c r="L47" s="70"/>
    </row>
    <row r="48" spans="2:16" s="36" customFormat="1" ht="17.100000000000001" customHeight="1" x14ac:dyDescent="0.25">
      <c r="C48" s="43"/>
      <c r="D48" s="38"/>
      <c r="E48" s="38"/>
      <c r="F48" s="38"/>
      <c r="G48" s="40" t="s">
        <v>68</v>
      </c>
      <c r="I48" s="73"/>
      <c r="J48" s="70"/>
      <c r="K48" s="70"/>
      <c r="L48" s="70"/>
    </row>
    <row r="49" spans="3:12" s="36" customFormat="1" ht="17.100000000000001" customHeight="1" x14ac:dyDescent="0.25">
      <c r="C49" s="43"/>
      <c r="D49" s="38"/>
      <c r="E49" s="38"/>
      <c r="F49" s="38"/>
      <c r="G49" s="42" t="s">
        <v>69</v>
      </c>
      <c r="I49" s="73"/>
      <c r="J49" s="70"/>
      <c r="K49" s="70"/>
      <c r="L49" s="70"/>
    </row>
    <row r="50" spans="3:12" s="36" customFormat="1" ht="15.75" x14ac:dyDescent="0.25">
      <c r="C50" s="43"/>
      <c r="D50" s="38"/>
      <c r="E50" s="38"/>
      <c r="F50" s="38"/>
      <c r="I50" s="73"/>
      <c r="J50" s="70"/>
      <c r="K50" s="70"/>
      <c r="L50" s="70"/>
    </row>
    <row r="51" spans="3:12" s="36" customFormat="1" ht="15.75" x14ac:dyDescent="0.25">
      <c r="C51" s="43"/>
      <c r="D51" s="38"/>
      <c r="E51" s="38"/>
      <c r="F51" s="38"/>
      <c r="I51" s="73"/>
      <c r="J51" s="70"/>
      <c r="K51" s="70"/>
      <c r="L51" s="70"/>
    </row>
    <row r="52" spans="3:12" s="36" customFormat="1" ht="15.75" x14ac:dyDescent="0.25">
      <c r="C52" s="43"/>
      <c r="D52" s="38"/>
      <c r="E52" s="38"/>
      <c r="F52" s="38"/>
      <c r="I52" s="69" t="s">
        <v>52</v>
      </c>
      <c r="J52" s="71" t="s">
        <v>70</v>
      </c>
      <c r="K52" s="70"/>
      <c r="L52" s="70"/>
    </row>
    <row r="53" spans="3:12" s="36" customFormat="1" ht="15.75" x14ac:dyDescent="0.25">
      <c r="C53" s="43"/>
      <c r="D53" s="38"/>
      <c r="E53" s="38"/>
      <c r="F53" s="38"/>
      <c r="I53" s="70"/>
      <c r="J53" s="70"/>
      <c r="K53" s="70"/>
      <c r="L53" s="70"/>
    </row>
    <row r="54" spans="3:12" s="36" customFormat="1" ht="15.75" x14ac:dyDescent="0.25">
      <c r="C54" s="43"/>
      <c r="D54" s="38"/>
      <c r="E54" s="38"/>
      <c r="F54" s="38"/>
      <c r="I54" s="70"/>
      <c r="J54" s="70"/>
      <c r="K54" s="70"/>
      <c r="L54" s="70"/>
    </row>
    <row r="55" spans="3:12" s="36" customFormat="1" ht="15.75" x14ac:dyDescent="0.25">
      <c r="C55" s="43"/>
      <c r="D55" s="38"/>
      <c r="E55" s="38"/>
      <c r="F55" s="38"/>
      <c r="I55" s="70"/>
      <c r="J55" s="70"/>
      <c r="K55" s="70"/>
      <c r="L55" s="70"/>
    </row>
    <row r="56" spans="3:12" s="36" customFormat="1" ht="15.75" x14ac:dyDescent="0.25">
      <c r="C56" s="43"/>
      <c r="D56" s="38"/>
      <c r="E56" s="38"/>
      <c r="F56" s="38"/>
      <c r="I56" s="70"/>
      <c r="J56" s="70"/>
      <c r="K56" s="70"/>
      <c r="L56" s="70"/>
    </row>
    <row r="57" spans="3:12" s="36" customFormat="1" ht="15.75" x14ac:dyDescent="0.25">
      <c r="C57" s="43"/>
      <c r="D57" s="38"/>
      <c r="E57" s="38"/>
      <c r="F57" s="38"/>
      <c r="I57" s="69" t="s">
        <v>53</v>
      </c>
      <c r="J57" s="71" t="s">
        <v>71</v>
      </c>
      <c r="K57" s="70"/>
      <c r="L57" s="70"/>
    </row>
    <row r="58" spans="3:12" s="36" customFormat="1" ht="15.75" x14ac:dyDescent="0.25">
      <c r="C58" s="43"/>
      <c r="D58" s="38"/>
      <c r="E58" s="38"/>
      <c r="F58" s="38"/>
      <c r="I58" s="70"/>
      <c r="J58" s="70"/>
      <c r="K58" s="70"/>
      <c r="L58" s="70"/>
    </row>
    <row r="59" spans="3:12" s="36" customFormat="1" ht="15.75" x14ac:dyDescent="0.25">
      <c r="C59" s="43"/>
      <c r="D59" s="38"/>
      <c r="E59" s="38"/>
      <c r="F59" s="38"/>
      <c r="I59" s="70"/>
      <c r="J59" s="70"/>
      <c r="K59" s="70"/>
      <c r="L59" s="70"/>
    </row>
    <row r="60" spans="3:12" s="36" customFormat="1" ht="15.75" x14ac:dyDescent="0.25">
      <c r="C60" s="43"/>
      <c r="D60" s="38"/>
      <c r="E60" s="38"/>
      <c r="F60" s="38"/>
      <c r="I60" s="70"/>
      <c r="J60" s="70"/>
      <c r="K60" s="70"/>
      <c r="L60" s="70"/>
    </row>
    <row r="61" spans="3:12" s="36" customFormat="1" ht="15.75" x14ac:dyDescent="0.25">
      <c r="C61" s="43"/>
      <c r="D61" s="38"/>
      <c r="E61" s="38"/>
      <c r="F61" s="38"/>
      <c r="I61" s="70"/>
      <c r="J61" s="70"/>
      <c r="K61" s="70"/>
      <c r="L61" s="70"/>
    </row>
    <row r="62" spans="3:12" s="36" customFormat="1" ht="15.75" x14ac:dyDescent="0.25">
      <c r="C62" s="43"/>
      <c r="D62" s="38"/>
      <c r="E62" s="38"/>
      <c r="F62" s="38"/>
      <c r="I62" s="69" t="s">
        <v>72</v>
      </c>
      <c r="J62" s="71" t="s">
        <v>73</v>
      </c>
      <c r="K62" s="70"/>
      <c r="L62" s="70"/>
    </row>
    <row r="63" spans="3:12" s="36" customFormat="1" ht="15.75" x14ac:dyDescent="0.25">
      <c r="C63" s="43"/>
      <c r="D63" s="38"/>
      <c r="E63" s="38"/>
      <c r="F63" s="38"/>
      <c r="I63" s="70"/>
      <c r="J63" s="70"/>
      <c r="K63" s="70"/>
      <c r="L63" s="70"/>
    </row>
    <row r="64" spans="3:12" s="36" customFormat="1" ht="15.75" x14ac:dyDescent="0.25">
      <c r="C64" s="43"/>
      <c r="D64" s="38"/>
      <c r="E64" s="38"/>
      <c r="F64" s="38"/>
      <c r="I64" s="70"/>
      <c r="J64" s="70"/>
      <c r="K64" s="70"/>
      <c r="L64" s="70"/>
    </row>
    <row r="65" spans="3:12" s="36" customFormat="1" ht="15.75" x14ac:dyDescent="0.25">
      <c r="C65" s="43"/>
      <c r="D65" s="38"/>
      <c r="E65" s="38"/>
      <c r="F65" s="38"/>
      <c r="I65" s="70"/>
      <c r="J65" s="70"/>
      <c r="K65" s="70"/>
      <c r="L65" s="70"/>
    </row>
    <row r="66" spans="3:12" s="36" customFormat="1" ht="15.75" x14ac:dyDescent="0.25">
      <c r="C66" s="43"/>
      <c r="D66" s="38"/>
      <c r="E66" s="38"/>
      <c r="F66" s="38"/>
      <c r="I66" s="70"/>
      <c r="J66" s="70"/>
      <c r="K66" s="70"/>
      <c r="L66" s="70"/>
    </row>
  </sheetData>
  <sheetProtection algorithmName="SHA-512" hashValue="xb9cogoQmxgYWfErypkOWL2vyd4R5ddSPIxTvI5FyheFMQEXUEmtvzit0XjpBT95hI42WZEH9+TjtEAUZvIeqQ==" saltValue="d37+/T98rX4o67EJbcXoFg==" spinCount="100000" sheet="1" objects="1" scenarios="1"/>
  <mergeCells count="17">
    <mergeCell ref="I57:I61"/>
    <mergeCell ref="J57:L61"/>
    <mergeCell ref="I62:I66"/>
    <mergeCell ref="J62:L66"/>
    <mergeCell ref="I46:L46"/>
    <mergeCell ref="I47:I51"/>
    <mergeCell ref="J47:L51"/>
    <mergeCell ref="I52:I56"/>
    <mergeCell ref="J52:L56"/>
    <mergeCell ref="I2:K3"/>
    <mergeCell ref="L2:P3"/>
    <mergeCell ref="B2:H3"/>
    <mergeCell ref="D41:E41"/>
    <mergeCell ref="G41:G44"/>
    <mergeCell ref="D42:E42"/>
    <mergeCell ref="D43:E43"/>
    <mergeCell ref="D44:E44"/>
  </mergeCells>
  <conditionalFormatting sqref="H1 H4:H40 H67:H1048576">
    <cfRule type="containsText" dxfId="20" priority="13" operator="containsText" text="Låg">
      <formula>NOT(ISERROR(SEARCH("Låg",H1)))</formula>
    </cfRule>
    <cfRule type="containsText" dxfId="19" priority="14" operator="containsText" text="Medium">
      <formula>NOT(ISERROR(SEARCH("Medium",H1)))</formula>
    </cfRule>
    <cfRule type="containsText" dxfId="18" priority="15" operator="containsText" text="Hög">
      <formula>NOT(ISERROR(SEARCH("Hög",H1)))</formula>
    </cfRule>
  </conditionalFormatting>
  <conditionalFormatting sqref="O5:O39">
    <cfRule type="containsText" dxfId="17" priority="4" operator="containsText" text="Låg">
      <formula>NOT(ISERROR(SEARCH("Låg",O5)))</formula>
    </cfRule>
    <cfRule type="containsText" dxfId="16" priority="5" operator="containsText" text="Medium">
      <formula>NOT(ISERROR(SEARCH("Medium",O5)))</formula>
    </cfRule>
    <cfRule type="containsText" dxfId="15" priority="6" operator="containsText" text="Hög">
      <formula>NOT(ISERROR(SEARCH("Hög",O5)))</formula>
    </cfRule>
  </conditionalFormatting>
  <conditionalFormatting sqref="F41:F66">
    <cfRule type="containsText" dxfId="14" priority="1" operator="containsText" text="Låg">
      <formula>NOT(ISERROR(SEARCH("Låg",F41)))</formula>
    </cfRule>
    <cfRule type="containsText" dxfId="13" priority="2" operator="containsText" text="Medium">
      <formula>NOT(ISERROR(SEARCH("Medium",F41)))</formula>
    </cfRule>
    <cfRule type="containsText" dxfId="12" priority="3" operator="containsText" text="Hög">
      <formula>NOT(ISERROR(SEARCH("Hög",F41)))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573C2C7-EE10-495C-ADA5-DEBF1DACA68E}">
          <x14:formula1>
            <xm:f>Blad2!$A$10:$A$14</xm:f>
          </x14:formula1>
          <xm:sqref>D5:D25</xm:sqref>
        </x14:dataValidation>
        <x14:dataValidation type="list" allowBlank="1" showInputMessage="1" showErrorMessage="1" xr:uid="{069BB429-1016-4D36-A6C0-5FC5340507D9}">
          <x14:formula1>
            <xm:f>Blad2!$A$18:$A$25</xm:f>
          </x14:formula1>
          <xm:sqref>E5:E25</xm:sqref>
        </x14:dataValidation>
        <x14:dataValidation type="list" allowBlank="1" showInputMessage="1" showErrorMessage="1" xr:uid="{FF18895A-FBF6-CF41-A4C6-ECA50A04FCE3}">
          <x14:formula1>
            <xm:f>DATA!$B$2:$B$5</xm:f>
          </x14:formula1>
          <xm:sqref>F5:F39 M5:M39</xm:sqref>
        </x14:dataValidation>
        <x14:dataValidation type="list" allowBlank="1" showInputMessage="1" showErrorMessage="1" xr:uid="{57E4CA34-9B83-6D44-934F-C1321FF6B0DD}">
          <x14:formula1>
            <xm:f>DATA!$B$8:$B$11</xm:f>
          </x14:formula1>
          <xm:sqref>G5:G39 N5:N39</xm:sqref>
        </x14:dataValidation>
        <x14:dataValidation type="list" allowBlank="1" showInputMessage="1" showErrorMessage="1" xr:uid="{B73336BA-9E3C-4933-BACA-99174EAEF389}">
          <x14:formula1>
            <xm:f>Blad2!$A$2:$A$6</xm:f>
          </x14:formula1>
          <xm:sqref>C5:C25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66779-566E-DD40-8B77-9716B3A9D8A7}">
  <dimension ref="A1:L53"/>
  <sheetViews>
    <sheetView topLeftCell="A14" workbookViewId="0">
      <selection activeCell="G69" sqref="G69"/>
    </sheetView>
  </sheetViews>
  <sheetFormatPr defaultColWidth="8.85546875" defaultRowHeight="15" x14ac:dyDescent="0.25"/>
  <cols>
    <col min="1" max="1" width="30" bestFit="1" customWidth="1"/>
    <col min="2" max="2" width="15.85546875" bestFit="1" customWidth="1"/>
    <col min="3" max="3" width="14.85546875" bestFit="1" customWidth="1"/>
    <col min="5" max="5" width="30.42578125" customWidth="1"/>
    <col min="6" max="6" width="14" bestFit="1" customWidth="1"/>
    <col min="7" max="7" width="10.42578125" customWidth="1"/>
    <col min="8" max="8" width="7.42578125" bestFit="1" customWidth="1"/>
    <col min="9" max="9" width="24.140625" customWidth="1"/>
  </cols>
  <sheetData>
    <row r="1" spans="2:3" x14ac:dyDescent="0.25">
      <c r="B1" t="s">
        <v>15</v>
      </c>
      <c r="C1" t="s">
        <v>38</v>
      </c>
    </row>
    <row r="2" spans="2:3" ht="48" customHeight="1" x14ac:dyDescent="0.25">
      <c r="B2" t="s">
        <v>39</v>
      </c>
    </row>
    <row r="3" spans="2:3" x14ac:dyDescent="0.25">
      <c r="B3" t="s">
        <v>40</v>
      </c>
    </row>
    <row r="4" spans="2:3" x14ac:dyDescent="0.25">
      <c r="B4" t="s">
        <v>41</v>
      </c>
    </row>
    <row r="5" spans="2:3" x14ac:dyDescent="0.25">
      <c r="B5" t="s">
        <v>42</v>
      </c>
    </row>
    <row r="7" spans="2:3" x14ac:dyDescent="0.25">
      <c r="B7" t="s">
        <v>15</v>
      </c>
    </row>
    <row r="8" spans="2:3" x14ac:dyDescent="0.25">
      <c r="B8" t="s">
        <v>43</v>
      </c>
    </row>
    <row r="9" spans="2:3" x14ac:dyDescent="0.25">
      <c r="B9" t="s">
        <v>44</v>
      </c>
    </row>
    <row r="10" spans="2:3" x14ac:dyDescent="0.25">
      <c r="B10" t="s">
        <v>45</v>
      </c>
    </row>
    <row r="11" spans="2:3" x14ac:dyDescent="0.25">
      <c r="B11" t="s">
        <v>46</v>
      </c>
    </row>
    <row r="17" spans="1:12" ht="30" x14ac:dyDescent="0.25">
      <c r="B17" s="74" t="s">
        <v>2</v>
      </c>
      <c r="C17" s="6" t="s">
        <v>47</v>
      </c>
      <c r="D17" s="7"/>
      <c r="E17" s="7"/>
      <c r="F17" s="8"/>
      <c r="G17" s="8"/>
    </row>
    <row r="18" spans="1:12" ht="26.25" x14ac:dyDescent="0.25">
      <c r="B18" s="74"/>
      <c r="C18" s="6" t="s">
        <v>48</v>
      </c>
      <c r="D18" s="7"/>
      <c r="E18" s="7"/>
      <c r="F18" s="8"/>
      <c r="G18" s="8"/>
    </row>
    <row r="19" spans="1:12" ht="30" x14ac:dyDescent="0.25">
      <c r="B19" s="74"/>
      <c r="C19" s="6" t="s">
        <v>49</v>
      </c>
      <c r="D19" s="9"/>
      <c r="E19" s="9"/>
      <c r="F19" s="7"/>
      <c r="G19" s="7"/>
    </row>
    <row r="20" spans="1:12" ht="26.25" x14ac:dyDescent="0.25">
      <c r="B20" s="74"/>
      <c r="C20" s="6" t="s">
        <v>50</v>
      </c>
      <c r="D20" s="9"/>
      <c r="E20" s="9"/>
      <c r="F20" s="7"/>
      <c r="G20" s="7"/>
    </row>
    <row r="21" spans="1:12" ht="60" x14ac:dyDescent="0.25">
      <c r="B21" s="2"/>
      <c r="C21" s="10"/>
      <c r="D21" s="11" t="s">
        <v>51</v>
      </c>
      <c r="E21" s="11" t="s">
        <v>52</v>
      </c>
      <c r="F21" s="11" t="s">
        <v>53</v>
      </c>
      <c r="G21" s="11" t="s">
        <v>54</v>
      </c>
    </row>
    <row r="23" spans="1:12" ht="30" x14ac:dyDescent="0.25">
      <c r="F23" s="1" t="s">
        <v>2</v>
      </c>
      <c r="G23" s="1" t="s">
        <v>3</v>
      </c>
      <c r="H23" s="1" t="s">
        <v>4</v>
      </c>
      <c r="J23" s="1" t="s">
        <v>2</v>
      </c>
      <c r="K23" s="1" t="s">
        <v>3</v>
      </c>
      <c r="L23" s="1" t="s">
        <v>4</v>
      </c>
    </row>
    <row r="24" spans="1:12" ht="25.5" x14ac:dyDescent="0.25">
      <c r="A24" t="str">
        <f>B24&amp;C24</f>
        <v>osannoliktförsumbar</v>
      </c>
      <c r="B24" s="4" t="s">
        <v>39</v>
      </c>
      <c r="C24" s="12" t="s">
        <v>43</v>
      </c>
      <c r="D24" s="13" t="s">
        <v>55</v>
      </c>
      <c r="E24" s="14" t="str">
        <f>Diskrimineringsrisker!F5&amp;Diskrimineringsrisker!G5</f>
        <v/>
      </c>
      <c r="F24" s="15" t="s">
        <v>40</v>
      </c>
      <c r="G24" s="15" t="s">
        <v>43</v>
      </c>
      <c r="H24" s="16" t="e">
        <f>VLOOKUP(E24,$A$24:$D$39,4,FALSE)</f>
        <v>#N/A</v>
      </c>
      <c r="I24" s="14" t="str">
        <f>Diskrimineringsrisker!M5&amp;Diskrimineringsrisker!N5</f>
        <v/>
      </c>
      <c r="J24" s="15" t="s">
        <v>40</v>
      </c>
      <c r="K24" s="15" t="s">
        <v>43</v>
      </c>
      <c r="L24" s="16" t="e">
        <f>VLOOKUP(I24,$A$24:$D$39,4,FALSE)</f>
        <v>#N/A</v>
      </c>
    </row>
    <row r="25" spans="1:12" ht="25.5" x14ac:dyDescent="0.25">
      <c r="A25" t="str">
        <f t="shared" ref="A25:A39" si="0">B25&amp;C25</f>
        <v>osannoliktmåttlig</v>
      </c>
      <c r="B25" s="4" t="s">
        <v>39</v>
      </c>
      <c r="C25" s="17" t="s">
        <v>44</v>
      </c>
      <c r="D25" s="13" t="s">
        <v>55</v>
      </c>
      <c r="E25" s="14" t="str">
        <f>Diskrimineringsrisker!F6&amp;Diskrimineringsrisker!G6</f>
        <v/>
      </c>
      <c r="F25" s="15" t="s">
        <v>39</v>
      </c>
      <c r="G25" s="15" t="s">
        <v>43</v>
      </c>
      <c r="H25" s="16" t="e">
        <f t="shared" ref="H25:H44" si="1">VLOOKUP(E25,$A$24:$D$39,4,FALSE)</f>
        <v>#N/A</v>
      </c>
      <c r="I25" s="14" t="str">
        <f>Diskrimineringsrisker!M6&amp;Diskrimineringsrisker!N6</f>
        <v/>
      </c>
      <c r="J25" s="15" t="s">
        <v>39</v>
      </c>
      <c r="K25" s="15" t="s">
        <v>43</v>
      </c>
      <c r="L25" s="16" t="e">
        <f>VLOOKUP(I25,$A$24:$D$39,4,FALSE)</f>
        <v>#N/A</v>
      </c>
    </row>
    <row r="26" spans="1:12" ht="31.5" x14ac:dyDescent="0.25">
      <c r="A26" t="str">
        <f t="shared" si="0"/>
        <v>osannoliktallvarlig</v>
      </c>
      <c r="B26" s="4" t="s">
        <v>39</v>
      </c>
      <c r="C26" s="12" t="s">
        <v>45</v>
      </c>
      <c r="D26" s="18" t="s">
        <v>56</v>
      </c>
      <c r="E26" s="14" t="str">
        <f>Diskrimineringsrisker!F7&amp;Diskrimineringsrisker!G7</f>
        <v/>
      </c>
      <c r="F26" s="15" t="s">
        <v>39</v>
      </c>
      <c r="G26" s="15" t="s">
        <v>43</v>
      </c>
      <c r="H26" s="16" t="e">
        <f t="shared" si="1"/>
        <v>#N/A</v>
      </c>
      <c r="I26" s="14" t="str">
        <f>Diskrimineringsrisker!M7&amp;Diskrimineringsrisker!N7</f>
        <v/>
      </c>
      <c r="J26" s="15" t="s">
        <v>39</v>
      </c>
      <c r="K26" s="15" t="s">
        <v>43</v>
      </c>
      <c r="L26" s="16" t="e">
        <f t="shared" ref="L26:L44" si="2">VLOOKUP(I26,$A$24:$D$39,4,FALSE)</f>
        <v>#N/A</v>
      </c>
    </row>
    <row r="27" spans="1:12" ht="31.5" x14ac:dyDescent="0.25">
      <c r="A27" t="str">
        <f t="shared" si="0"/>
        <v>osannoliktmycket allvarlig</v>
      </c>
      <c r="B27" s="4" t="s">
        <v>39</v>
      </c>
      <c r="C27" s="17" t="s">
        <v>46</v>
      </c>
      <c r="D27" s="18" t="s">
        <v>56</v>
      </c>
      <c r="E27" s="14" t="str">
        <f>Diskrimineringsrisker!F8&amp;Diskrimineringsrisker!G8</f>
        <v/>
      </c>
      <c r="F27" s="15" t="s">
        <v>39</v>
      </c>
      <c r="G27" s="15" t="s">
        <v>43</v>
      </c>
      <c r="H27" s="16" t="e">
        <f t="shared" si="1"/>
        <v>#N/A</v>
      </c>
      <c r="I27" s="14" t="str">
        <f>Diskrimineringsrisker!M8&amp;Diskrimineringsrisker!N8</f>
        <v/>
      </c>
      <c r="J27" s="15" t="s">
        <v>39</v>
      </c>
      <c r="K27" s="15" t="s">
        <v>43</v>
      </c>
      <c r="L27" s="16" t="e">
        <f t="shared" si="2"/>
        <v>#N/A</v>
      </c>
    </row>
    <row r="28" spans="1:12" ht="25.5" x14ac:dyDescent="0.25">
      <c r="A28" t="str">
        <f t="shared" si="0"/>
        <v>mindre sannoliktförsumbar</v>
      </c>
      <c r="B28" s="5" t="s">
        <v>40</v>
      </c>
      <c r="C28" s="12" t="s">
        <v>43</v>
      </c>
      <c r="D28" s="13" t="s">
        <v>55</v>
      </c>
      <c r="E28" s="14" t="str">
        <f>Diskrimineringsrisker!F9&amp;Diskrimineringsrisker!G9</f>
        <v/>
      </c>
      <c r="F28" s="15" t="s">
        <v>39</v>
      </c>
      <c r="G28" s="15" t="s">
        <v>43</v>
      </c>
      <c r="H28" s="16" t="e">
        <f t="shared" si="1"/>
        <v>#N/A</v>
      </c>
      <c r="I28" s="14" t="str">
        <f>Diskrimineringsrisker!M9&amp;Diskrimineringsrisker!N9</f>
        <v/>
      </c>
      <c r="J28" s="15" t="s">
        <v>39</v>
      </c>
      <c r="K28" s="15" t="s">
        <v>43</v>
      </c>
      <c r="L28" s="16" t="e">
        <f t="shared" si="2"/>
        <v>#N/A</v>
      </c>
    </row>
    <row r="29" spans="1:12" ht="25.5" x14ac:dyDescent="0.25">
      <c r="A29" t="str">
        <f t="shared" si="0"/>
        <v>mindre sannoliktmåttlig</v>
      </c>
      <c r="B29" s="5" t="s">
        <v>40</v>
      </c>
      <c r="C29" s="17" t="s">
        <v>44</v>
      </c>
      <c r="D29" s="13" t="s">
        <v>55</v>
      </c>
      <c r="E29" s="14" t="str">
        <f>Diskrimineringsrisker!F10&amp;Diskrimineringsrisker!G10</f>
        <v/>
      </c>
      <c r="F29" s="15" t="s">
        <v>39</v>
      </c>
      <c r="G29" s="15" t="s">
        <v>43</v>
      </c>
      <c r="H29" s="16" t="e">
        <f t="shared" si="1"/>
        <v>#N/A</v>
      </c>
      <c r="I29" s="14" t="str">
        <f>Diskrimineringsrisker!M10&amp;Diskrimineringsrisker!N10</f>
        <v/>
      </c>
      <c r="J29" s="15" t="s">
        <v>39</v>
      </c>
      <c r="K29" s="15" t="s">
        <v>43</v>
      </c>
      <c r="L29" s="16" t="e">
        <f t="shared" si="2"/>
        <v>#N/A</v>
      </c>
    </row>
    <row r="30" spans="1:12" ht="31.5" x14ac:dyDescent="0.25">
      <c r="A30" t="str">
        <f t="shared" si="0"/>
        <v>mindre sannoliktallvarlig</v>
      </c>
      <c r="B30" s="5" t="s">
        <v>40</v>
      </c>
      <c r="C30" s="12" t="s">
        <v>45</v>
      </c>
      <c r="D30" s="18" t="s">
        <v>56</v>
      </c>
      <c r="E30" s="14" t="str">
        <f>Diskrimineringsrisker!F11&amp;Diskrimineringsrisker!G11</f>
        <v/>
      </c>
      <c r="F30" s="15" t="s">
        <v>39</v>
      </c>
      <c r="G30" s="15" t="s">
        <v>43</v>
      </c>
      <c r="H30" s="16" t="e">
        <f t="shared" si="1"/>
        <v>#N/A</v>
      </c>
      <c r="I30" s="14" t="str">
        <f>Diskrimineringsrisker!M11&amp;Diskrimineringsrisker!N11</f>
        <v/>
      </c>
      <c r="J30" s="15" t="s">
        <v>39</v>
      </c>
      <c r="K30" s="15" t="s">
        <v>43</v>
      </c>
      <c r="L30" s="16" t="e">
        <f t="shared" si="2"/>
        <v>#N/A</v>
      </c>
    </row>
    <row r="31" spans="1:12" ht="31.5" x14ac:dyDescent="0.25">
      <c r="A31" t="str">
        <f t="shared" si="0"/>
        <v>mindre sannoliktmycket allvarlig</v>
      </c>
      <c r="B31" s="5" t="s">
        <v>40</v>
      </c>
      <c r="C31" s="17" t="s">
        <v>46</v>
      </c>
      <c r="D31" s="18" t="s">
        <v>56</v>
      </c>
      <c r="E31" s="14" t="str">
        <f>Diskrimineringsrisker!F12&amp;Diskrimineringsrisker!G12</f>
        <v/>
      </c>
      <c r="F31" s="15" t="s">
        <v>39</v>
      </c>
      <c r="G31" s="15" t="s">
        <v>43</v>
      </c>
      <c r="H31" s="16" t="e">
        <f t="shared" si="1"/>
        <v>#N/A</v>
      </c>
      <c r="I31" s="14" t="str">
        <f>Diskrimineringsrisker!M12&amp;Diskrimineringsrisker!N12</f>
        <v/>
      </c>
      <c r="J31" s="15" t="s">
        <v>39</v>
      </c>
      <c r="K31" s="15" t="s">
        <v>43</v>
      </c>
      <c r="L31" s="16" t="e">
        <f t="shared" si="2"/>
        <v>#N/A</v>
      </c>
    </row>
    <row r="32" spans="1:12" ht="31.5" x14ac:dyDescent="0.25">
      <c r="A32" t="str">
        <f t="shared" si="0"/>
        <v>sannoliktförsumbar</v>
      </c>
      <c r="B32" s="4" t="s">
        <v>41</v>
      </c>
      <c r="C32" s="12" t="s">
        <v>43</v>
      </c>
      <c r="D32" s="18" t="s">
        <v>56</v>
      </c>
      <c r="E32" s="14" t="str">
        <f>Diskrimineringsrisker!F13&amp;Diskrimineringsrisker!G13</f>
        <v/>
      </c>
      <c r="F32" s="15" t="s">
        <v>39</v>
      </c>
      <c r="G32" s="15" t="s">
        <v>43</v>
      </c>
      <c r="H32" s="16" t="e">
        <f t="shared" si="1"/>
        <v>#N/A</v>
      </c>
      <c r="I32" s="14" t="str">
        <f>Diskrimineringsrisker!M13&amp;Diskrimineringsrisker!N13</f>
        <v/>
      </c>
      <c r="J32" s="15" t="s">
        <v>39</v>
      </c>
      <c r="K32" s="15" t="s">
        <v>43</v>
      </c>
      <c r="L32" s="16" t="e">
        <f t="shared" si="2"/>
        <v>#N/A</v>
      </c>
    </row>
    <row r="33" spans="1:12" ht="31.5" x14ac:dyDescent="0.25">
      <c r="A33" t="str">
        <f t="shared" si="0"/>
        <v>sannoliktmåttlig</v>
      </c>
      <c r="B33" s="4" t="s">
        <v>41</v>
      </c>
      <c r="C33" s="17" t="s">
        <v>44</v>
      </c>
      <c r="D33" s="18" t="s">
        <v>56</v>
      </c>
      <c r="E33" s="14" t="str">
        <f>Diskrimineringsrisker!F14&amp;Diskrimineringsrisker!G14</f>
        <v/>
      </c>
      <c r="F33" s="15" t="s">
        <v>39</v>
      </c>
      <c r="G33" s="15" t="s">
        <v>43</v>
      </c>
      <c r="H33" s="16" t="e">
        <f t="shared" si="1"/>
        <v>#N/A</v>
      </c>
      <c r="I33" s="14" t="str">
        <f>Diskrimineringsrisker!M14&amp;Diskrimineringsrisker!N14</f>
        <v/>
      </c>
      <c r="J33" s="15" t="s">
        <v>39</v>
      </c>
      <c r="K33" s="15" t="s">
        <v>43</v>
      </c>
      <c r="L33" s="16" t="e">
        <f t="shared" si="2"/>
        <v>#N/A</v>
      </c>
    </row>
    <row r="34" spans="1:12" ht="25.5" x14ac:dyDescent="0.25">
      <c r="A34" t="str">
        <f t="shared" si="0"/>
        <v>sannoliktallvarlig</v>
      </c>
      <c r="B34" s="4" t="s">
        <v>41</v>
      </c>
      <c r="C34" s="12" t="s">
        <v>45</v>
      </c>
      <c r="D34" s="19" t="s">
        <v>57</v>
      </c>
      <c r="E34" s="14" t="str">
        <f>Diskrimineringsrisker!F15&amp;Diskrimineringsrisker!G15</f>
        <v/>
      </c>
      <c r="F34" s="15" t="s">
        <v>39</v>
      </c>
      <c r="G34" s="15" t="s">
        <v>43</v>
      </c>
      <c r="H34" s="16" t="e">
        <f t="shared" si="1"/>
        <v>#N/A</v>
      </c>
      <c r="I34" s="14" t="str">
        <f>Diskrimineringsrisker!M15&amp;Diskrimineringsrisker!N15</f>
        <v/>
      </c>
      <c r="J34" s="15" t="s">
        <v>39</v>
      </c>
      <c r="K34" s="15" t="s">
        <v>43</v>
      </c>
      <c r="L34" s="16" t="e">
        <f t="shared" si="2"/>
        <v>#N/A</v>
      </c>
    </row>
    <row r="35" spans="1:12" ht="25.5" x14ac:dyDescent="0.25">
      <c r="A35" t="str">
        <f t="shared" si="0"/>
        <v>sannoliktmycket allvarlig</v>
      </c>
      <c r="B35" s="4" t="s">
        <v>41</v>
      </c>
      <c r="C35" s="17" t="s">
        <v>46</v>
      </c>
      <c r="D35" s="19" t="s">
        <v>57</v>
      </c>
      <c r="E35" s="14" t="str">
        <f>Diskrimineringsrisker!F16&amp;Diskrimineringsrisker!G16</f>
        <v/>
      </c>
      <c r="F35" s="15" t="s">
        <v>39</v>
      </c>
      <c r="G35" s="15" t="s">
        <v>43</v>
      </c>
      <c r="H35" s="16" t="e">
        <f t="shared" si="1"/>
        <v>#N/A</v>
      </c>
      <c r="I35" s="14" t="str">
        <f>Diskrimineringsrisker!M16&amp;Diskrimineringsrisker!N16</f>
        <v/>
      </c>
      <c r="J35" s="15" t="s">
        <v>39</v>
      </c>
      <c r="K35" s="15" t="s">
        <v>43</v>
      </c>
      <c r="L35" s="16" t="e">
        <f t="shared" si="2"/>
        <v>#N/A</v>
      </c>
    </row>
    <row r="36" spans="1:12" ht="31.5" x14ac:dyDescent="0.25">
      <c r="A36" t="str">
        <f t="shared" si="0"/>
        <v>stor sannolikhetförsumbar</v>
      </c>
      <c r="B36" s="5" t="s">
        <v>42</v>
      </c>
      <c r="C36" s="12" t="s">
        <v>43</v>
      </c>
      <c r="D36" s="18" t="s">
        <v>56</v>
      </c>
      <c r="E36" s="14" t="str">
        <f>Diskrimineringsrisker!F17&amp;Diskrimineringsrisker!G17</f>
        <v/>
      </c>
      <c r="F36" s="15" t="s">
        <v>39</v>
      </c>
      <c r="G36" s="15" t="s">
        <v>43</v>
      </c>
      <c r="H36" s="16" t="e">
        <f t="shared" si="1"/>
        <v>#N/A</v>
      </c>
      <c r="I36" s="14" t="str">
        <f>Diskrimineringsrisker!M17&amp;Diskrimineringsrisker!N17</f>
        <v/>
      </c>
      <c r="J36" s="15" t="s">
        <v>39</v>
      </c>
      <c r="K36" s="15" t="s">
        <v>43</v>
      </c>
      <c r="L36" s="16" t="e">
        <f t="shared" si="2"/>
        <v>#N/A</v>
      </c>
    </row>
    <row r="37" spans="1:12" ht="31.5" x14ac:dyDescent="0.25">
      <c r="A37" t="str">
        <f t="shared" si="0"/>
        <v>stor sannolikhetmåttlig</v>
      </c>
      <c r="B37" s="5" t="s">
        <v>42</v>
      </c>
      <c r="C37" s="17" t="s">
        <v>44</v>
      </c>
      <c r="D37" s="18" t="s">
        <v>56</v>
      </c>
      <c r="E37" s="14" t="str">
        <f>Diskrimineringsrisker!F18&amp;Diskrimineringsrisker!G18</f>
        <v/>
      </c>
      <c r="F37" s="15" t="s">
        <v>39</v>
      </c>
      <c r="G37" s="15" t="s">
        <v>43</v>
      </c>
      <c r="H37" s="16" t="e">
        <f t="shared" si="1"/>
        <v>#N/A</v>
      </c>
      <c r="I37" s="14" t="str">
        <f>Diskrimineringsrisker!M18&amp;Diskrimineringsrisker!N18</f>
        <v/>
      </c>
      <c r="J37" s="15" t="s">
        <v>39</v>
      </c>
      <c r="K37" s="15" t="s">
        <v>43</v>
      </c>
      <c r="L37" s="16" t="e">
        <f t="shared" si="2"/>
        <v>#N/A</v>
      </c>
    </row>
    <row r="38" spans="1:12" ht="25.5" x14ac:dyDescent="0.25">
      <c r="A38" t="str">
        <f t="shared" si="0"/>
        <v>stor sannolikhetallvarlig</v>
      </c>
      <c r="B38" s="5" t="s">
        <v>42</v>
      </c>
      <c r="C38" s="12" t="s">
        <v>45</v>
      </c>
      <c r="D38" s="19" t="s">
        <v>57</v>
      </c>
      <c r="E38" s="14" t="str">
        <f>Diskrimineringsrisker!F19&amp;Diskrimineringsrisker!G19</f>
        <v/>
      </c>
      <c r="F38" s="15" t="s">
        <v>39</v>
      </c>
      <c r="G38" s="15" t="s">
        <v>43</v>
      </c>
      <c r="H38" s="16" t="e">
        <f t="shared" si="1"/>
        <v>#N/A</v>
      </c>
      <c r="I38" s="14" t="str">
        <f>Diskrimineringsrisker!M19&amp;Diskrimineringsrisker!N19</f>
        <v/>
      </c>
      <c r="J38" s="15" t="s">
        <v>39</v>
      </c>
      <c r="K38" s="15" t="s">
        <v>43</v>
      </c>
      <c r="L38" s="16" t="e">
        <f t="shared" si="2"/>
        <v>#N/A</v>
      </c>
    </row>
    <row r="39" spans="1:12" ht="25.5" x14ac:dyDescent="0.25">
      <c r="A39" t="str">
        <f t="shared" si="0"/>
        <v>stor sannolikhetmycket allvarlig</v>
      </c>
      <c r="B39" s="5" t="s">
        <v>42</v>
      </c>
      <c r="C39" s="17" t="s">
        <v>46</v>
      </c>
      <c r="D39" s="19" t="s">
        <v>57</v>
      </c>
      <c r="E39" s="14" t="str">
        <f>Diskrimineringsrisker!F20&amp;Diskrimineringsrisker!G20</f>
        <v/>
      </c>
      <c r="F39" s="15" t="s">
        <v>39</v>
      </c>
      <c r="G39" s="15" t="s">
        <v>43</v>
      </c>
      <c r="H39" s="16" t="e">
        <f t="shared" si="1"/>
        <v>#N/A</v>
      </c>
      <c r="I39" s="14" t="str">
        <f>Diskrimineringsrisker!M20&amp;Diskrimineringsrisker!N20</f>
        <v/>
      </c>
      <c r="J39" s="15" t="s">
        <v>39</v>
      </c>
      <c r="K39" s="15" t="s">
        <v>43</v>
      </c>
      <c r="L39" s="16" t="e">
        <f t="shared" si="2"/>
        <v>#N/A</v>
      </c>
    </row>
    <row r="40" spans="1:12" ht="25.5" x14ac:dyDescent="0.25">
      <c r="E40" s="14" t="str">
        <f>Diskrimineringsrisker!F21&amp;Diskrimineringsrisker!G21</f>
        <v/>
      </c>
      <c r="F40" s="15" t="s">
        <v>39</v>
      </c>
      <c r="G40" s="15" t="s">
        <v>43</v>
      </c>
      <c r="H40" s="16" t="e">
        <f t="shared" si="1"/>
        <v>#N/A</v>
      </c>
      <c r="I40" s="14" t="str">
        <f>Diskrimineringsrisker!M21&amp;Diskrimineringsrisker!N21</f>
        <v/>
      </c>
      <c r="J40" s="15" t="s">
        <v>39</v>
      </c>
      <c r="K40" s="15" t="s">
        <v>43</v>
      </c>
      <c r="L40" s="16" t="e">
        <f t="shared" si="2"/>
        <v>#N/A</v>
      </c>
    </row>
    <row r="41" spans="1:12" ht="25.5" x14ac:dyDescent="0.25">
      <c r="E41" s="14" t="str">
        <f>Diskrimineringsrisker!F22&amp;Diskrimineringsrisker!G22</f>
        <v/>
      </c>
      <c r="F41" s="15" t="s">
        <v>39</v>
      </c>
      <c r="G41" s="15" t="s">
        <v>43</v>
      </c>
      <c r="H41" s="16" t="e">
        <f t="shared" si="1"/>
        <v>#N/A</v>
      </c>
      <c r="I41" s="14" t="str">
        <f>Diskrimineringsrisker!M22&amp;Diskrimineringsrisker!N22</f>
        <v/>
      </c>
      <c r="J41" s="15" t="s">
        <v>39</v>
      </c>
      <c r="K41" s="15" t="s">
        <v>43</v>
      </c>
      <c r="L41" s="16" t="e">
        <f t="shared" si="2"/>
        <v>#N/A</v>
      </c>
    </row>
    <row r="42" spans="1:12" ht="25.5" x14ac:dyDescent="0.25">
      <c r="E42" s="14" t="str">
        <f>Diskrimineringsrisker!F23&amp;Diskrimineringsrisker!G23</f>
        <v/>
      </c>
      <c r="F42" s="15" t="s">
        <v>39</v>
      </c>
      <c r="G42" s="15" t="s">
        <v>43</v>
      </c>
      <c r="H42" s="16" t="e">
        <f t="shared" si="1"/>
        <v>#N/A</v>
      </c>
      <c r="I42" s="14" t="str">
        <f>Diskrimineringsrisker!M23&amp;Diskrimineringsrisker!N23</f>
        <v/>
      </c>
      <c r="J42" s="15" t="s">
        <v>39</v>
      </c>
      <c r="K42" s="15" t="s">
        <v>43</v>
      </c>
      <c r="L42" s="16" t="e">
        <f t="shared" si="2"/>
        <v>#N/A</v>
      </c>
    </row>
    <row r="43" spans="1:12" ht="25.5" x14ac:dyDescent="0.25">
      <c r="E43" s="14" t="str">
        <f>Diskrimineringsrisker!F24&amp;Diskrimineringsrisker!G24</f>
        <v/>
      </c>
      <c r="F43" s="15" t="s">
        <v>39</v>
      </c>
      <c r="G43" s="15" t="s">
        <v>43</v>
      </c>
      <c r="H43" s="16" t="e">
        <f t="shared" si="1"/>
        <v>#N/A</v>
      </c>
      <c r="I43" s="14" t="str">
        <f>Diskrimineringsrisker!M24&amp;Diskrimineringsrisker!N24</f>
        <v/>
      </c>
      <c r="J43" s="15" t="s">
        <v>39</v>
      </c>
      <c r="K43" s="15" t="s">
        <v>43</v>
      </c>
      <c r="L43" s="16" t="e">
        <f t="shared" si="2"/>
        <v>#N/A</v>
      </c>
    </row>
    <row r="44" spans="1:12" ht="25.5" x14ac:dyDescent="0.25">
      <c r="E44" s="14" t="str">
        <f>Diskrimineringsrisker!F25&amp;Diskrimineringsrisker!G25</f>
        <v/>
      </c>
      <c r="F44" s="15" t="s">
        <v>39</v>
      </c>
      <c r="G44" s="15" t="s">
        <v>43</v>
      </c>
      <c r="H44" s="16" t="e">
        <f t="shared" si="1"/>
        <v>#N/A</v>
      </c>
      <c r="I44" s="14" t="str">
        <f>Diskrimineringsrisker!M25&amp;Diskrimineringsrisker!N25</f>
        <v/>
      </c>
      <c r="J44" s="15" t="s">
        <v>39</v>
      </c>
      <c r="K44" s="15" t="s">
        <v>43</v>
      </c>
      <c r="L44" s="16" t="e">
        <f t="shared" si="2"/>
        <v>#N/A</v>
      </c>
    </row>
    <row r="45" spans="1:12" ht="25.5" x14ac:dyDescent="0.25">
      <c r="E45" s="14" t="str">
        <f>Diskrimineringsrisker!F26&amp;Diskrimineringsrisker!G26</f>
        <v/>
      </c>
      <c r="F45" s="15" t="s">
        <v>39</v>
      </c>
      <c r="G45" s="15" t="s">
        <v>43</v>
      </c>
      <c r="H45" s="16" t="e">
        <f t="shared" ref="H45:H53" si="3">VLOOKUP(E45,$A$24:$D$39,4,FALSE)</f>
        <v>#N/A</v>
      </c>
      <c r="I45" s="14" t="str">
        <f>Diskrimineringsrisker!M26&amp;Diskrimineringsrisker!N26</f>
        <v/>
      </c>
      <c r="J45" s="15" t="s">
        <v>39</v>
      </c>
      <c r="K45" s="15" t="s">
        <v>43</v>
      </c>
      <c r="L45" s="16" t="e">
        <f t="shared" ref="L45:L53" si="4">VLOOKUP(I45,$A$24:$D$39,4,FALSE)</f>
        <v>#N/A</v>
      </c>
    </row>
    <row r="46" spans="1:12" ht="25.5" x14ac:dyDescent="0.25">
      <c r="E46" s="14" t="str">
        <f>Diskrimineringsrisker!F27&amp;Diskrimineringsrisker!G27</f>
        <v/>
      </c>
      <c r="F46" s="15" t="s">
        <v>39</v>
      </c>
      <c r="G46" s="15" t="s">
        <v>43</v>
      </c>
      <c r="H46" s="16" t="e">
        <f t="shared" si="3"/>
        <v>#N/A</v>
      </c>
      <c r="I46" s="14" t="str">
        <f>Diskrimineringsrisker!M27&amp;Diskrimineringsrisker!N27</f>
        <v/>
      </c>
      <c r="J46" s="15" t="s">
        <v>39</v>
      </c>
      <c r="K46" s="15" t="s">
        <v>43</v>
      </c>
      <c r="L46" s="16" t="e">
        <f t="shared" si="4"/>
        <v>#N/A</v>
      </c>
    </row>
    <row r="47" spans="1:12" ht="25.5" x14ac:dyDescent="0.25">
      <c r="E47" s="14" t="str">
        <f>Diskrimineringsrisker!F28&amp;Diskrimineringsrisker!G28</f>
        <v/>
      </c>
      <c r="F47" s="15" t="s">
        <v>39</v>
      </c>
      <c r="G47" s="15" t="s">
        <v>43</v>
      </c>
      <c r="H47" s="16" t="e">
        <f t="shared" si="3"/>
        <v>#N/A</v>
      </c>
      <c r="I47" s="14" t="str">
        <f>Diskrimineringsrisker!M28&amp;Diskrimineringsrisker!N28</f>
        <v/>
      </c>
      <c r="J47" s="15" t="s">
        <v>39</v>
      </c>
      <c r="K47" s="15" t="s">
        <v>43</v>
      </c>
      <c r="L47" s="16" t="e">
        <f t="shared" si="4"/>
        <v>#N/A</v>
      </c>
    </row>
    <row r="48" spans="1:12" ht="25.5" x14ac:dyDescent="0.25">
      <c r="E48" s="14" t="str">
        <f>Diskrimineringsrisker!F29&amp;Diskrimineringsrisker!G29</f>
        <v/>
      </c>
      <c r="F48" s="15" t="s">
        <v>39</v>
      </c>
      <c r="G48" s="15" t="s">
        <v>43</v>
      </c>
      <c r="H48" s="16" t="e">
        <f t="shared" si="3"/>
        <v>#N/A</v>
      </c>
      <c r="I48" s="14" t="str">
        <f>Diskrimineringsrisker!M29&amp;Diskrimineringsrisker!N29</f>
        <v/>
      </c>
      <c r="J48" s="15" t="s">
        <v>39</v>
      </c>
      <c r="K48" s="15" t="s">
        <v>43</v>
      </c>
      <c r="L48" s="16" t="e">
        <f t="shared" si="4"/>
        <v>#N/A</v>
      </c>
    </row>
    <row r="49" spans="5:12" ht="25.5" x14ac:dyDescent="0.25">
      <c r="E49" s="14" t="str">
        <f>Diskrimineringsrisker!F30&amp;Diskrimineringsrisker!G30</f>
        <v/>
      </c>
      <c r="F49" s="15" t="s">
        <v>39</v>
      </c>
      <c r="G49" s="15" t="s">
        <v>43</v>
      </c>
      <c r="H49" s="16" t="e">
        <f t="shared" si="3"/>
        <v>#N/A</v>
      </c>
      <c r="I49" s="14" t="str">
        <f>Diskrimineringsrisker!M30&amp;Diskrimineringsrisker!N30</f>
        <v/>
      </c>
      <c r="J49" s="15" t="s">
        <v>39</v>
      </c>
      <c r="K49" s="15" t="s">
        <v>43</v>
      </c>
      <c r="L49" s="16" t="e">
        <f t="shared" si="4"/>
        <v>#N/A</v>
      </c>
    </row>
    <row r="50" spans="5:12" ht="25.5" x14ac:dyDescent="0.25">
      <c r="E50" s="14" t="str">
        <f>Diskrimineringsrisker!F31&amp;Diskrimineringsrisker!G31</f>
        <v/>
      </c>
      <c r="F50" s="15" t="s">
        <v>39</v>
      </c>
      <c r="G50" s="15" t="s">
        <v>43</v>
      </c>
      <c r="H50" s="16" t="e">
        <f t="shared" si="3"/>
        <v>#N/A</v>
      </c>
      <c r="I50" s="14" t="str">
        <f>Diskrimineringsrisker!M31&amp;Diskrimineringsrisker!N31</f>
        <v/>
      </c>
      <c r="J50" s="15" t="s">
        <v>39</v>
      </c>
      <c r="K50" s="15" t="s">
        <v>43</v>
      </c>
      <c r="L50" s="16" t="e">
        <f t="shared" si="4"/>
        <v>#N/A</v>
      </c>
    </row>
    <row r="51" spans="5:12" ht="25.5" x14ac:dyDescent="0.25">
      <c r="E51" s="14" t="str">
        <f>Diskrimineringsrisker!F32&amp;Diskrimineringsrisker!G32</f>
        <v/>
      </c>
      <c r="F51" s="15" t="s">
        <v>39</v>
      </c>
      <c r="G51" s="15" t="s">
        <v>43</v>
      </c>
      <c r="H51" s="16" t="e">
        <f t="shared" si="3"/>
        <v>#N/A</v>
      </c>
      <c r="I51" s="14" t="str">
        <f>Diskrimineringsrisker!M32&amp;Diskrimineringsrisker!N32</f>
        <v/>
      </c>
      <c r="J51" s="15" t="s">
        <v>39</v>
      </c>
      <c r="K51" s="15" t="s">
        <v>43</v>
      </c>
      <c r="L51" s="16" t="e">
        <f t="shared" si="4"/>
        <v>#N/A</v>
      </c>
    </row>
    <row r="52" spans="5:12" ht="25.5" x14ac:dyDescent="0.25">
      <c r="E52" s="14" t="str">
        <f>Diskrimineringsrisker!F33&amp;Diskrimineringsrisker!G33</f>
        <v/>
      </c>
      <c r="F52" s="15" t="s">
        <v>39</v>
      </c>
      <c r="G52" s="15" t="s">
        <v>43</v>
      </c>
      <c r="H52" s="16" t="e">
        <f t="shared" si="3"/>
        <v>#N/A</v>
      </c>
      <c r="I52" s="14" t="str">
        <f>Diskrimineringsrisker!M33&amp;Diskrimineringsrisker!N33</f>
        <v/>
      </c>
      <c r="J52" s="15" t="s">
        <v>39</v>
      </c>
      <c r="K52" s="15" t="s">
        <v>43</v>
      </c>
      <c r="L52" s="16" t="e">
        <f t="shared" si="4"/>
        <v>#N/A</v>
      </c>
    </row>
    <row r="53" spans="5:12" ht="25.5" x14ac:dyDescent="0.25">
      <c r="E53" s="14" t="str">
        <f>Diskrimineringsrisker!F34&amp;Diskrimineringsrisker!G34</f>
        <v/>
      </c>
      <c r="F53" s="15" t="s">
        <v>39</v>
      </c>
      <c r="G53" s="15" t="s">
        <v>43</v>
      </c>
      <c r="H53" s="16" t="e">
        <f t="shared" si="3"/>
        <v>#N/A</v>
      </c>
      <c r="I53" s="14" t="str">
        <f>Diskrimineringsrisker!M34&amp;Diskrimineringsrisker!N34</f>
        <v/>
      </c>
      <c r="J53" s="15" t="s">
        <v>39</v>
      </c>
      <c r="K53" s="15" t="s">
        <v>43</v>
      </c>
      <c r="L53" s="16" t="e">
        <f t="shared" si="4"/>
        <v>#N/A</v>
      </c>
    </row>
  </sheetData>
  <mergeCells count="1">
    <mergeCell ref="B17:B20"/>
  </mergeCells>
  <conditionalFormatting sqref="H23">
    <cfRule type="containsText" dxfId="11" priority="10" operator="containsText" text="Låg">
      <formula>NOT(ISERROR(SEARCH("Låg",H23)))</formula>
    </cfRule>
    <cfRule type="containsText" dxfId="10" priority="11" operator="containsText" text="Medium">
      <formula>NOT(ISERROR(SEARCH("Medium",H23)))</formula>
    </cfRule>
    <cfRule type="containsText" dxfId="9" priority="12" operator="containsText" text="Hög">
      <formula>NOT(ISERROR(SEARCH("Hög",H23)))</formula>
    </cfRule>
  </conditionalFormatting>
  <conditionalFormatting sqref="H24:H53">
    <cfRule type="containsText" dxfId="8" priority="7" operator="containsText" text="hög">
      <formula>NOT(ISERROR(SEARCH("hög",H24)))</formula>
    </cfRule>
    <cfRule type="containsText" dxfId="7" priority="8" operator="containsText" text="medium">
      <formula>NOT(ISERROR(SEARCH("medium",H24)))</formula>
    </cfRule>
    <cfRule type="containsText" dxfId="6" priority="9" operator="containsText" text="låg">
      <formula>NOT(ISERROR(SEARCH("låg",H24)))</formula>
    </cfRule>
  </conditionalFormatting>
  <conditionalFormatting sqref="L23">
    <cfRule type="containsText" dxfId="5" priority="4" operator="containsText" text="Låg">
      <formula>NOT(ISERROR(SEARCH("Låg",L23)))</formula>
    </cfRule>
    <cfRule type="containsText" dxfId="4" priority="5" operator="containsText" text="Medium">
      <formula>NOT(ISERROR(SEARCH("Medium",L23)))</formula>
    </cfRule>
    <cfRule type="containsText" dxfId="3" priority="6" operator="containsText" text="Hög">
      <formula>NOT(ISERROR(SEARCH("Hög",L23)))</formula>
    </cfRule>
  </conditionalFormatting>
  <conditionalFormatting sqref="L24:L53">
    <cfRule type="containsText" dxfId="2" priority="1" operator="containsText" text="hög">
      <formula>NOT(ISERROR(SEARCH("hög",L24)))</formula>
    </cfRule>
    <cfRule type="containsText" dxfId="1" priority="2" operator="containsText" text="medium">
      <formula>NOT(ISERROR(SEARCH("medium",L24)))</formula>
    </cfRule>
    <cfRule type="containsText" dxfId="0" priority="3" operator="containsText" text="låg">
      <formula>NOT(ISERROR(SEARCH("låg",L24)))</formula>
    </cfRule>
  </conditionalFormatting>
  <dataValidations count="2">
    <dataValidation type="list" allowBlank="1" showInputMessage="1" showErrorMessage="1" sqref="F24:F53 J24:J53" xr:uid="{873961CE-028D-A443-9912-E8030DAD8F98}">
      <formula1>$B$2:$B$5</formula1>
    </dataValidation>
    <dataValidation type="list" allowBlank="1" showInputMessage="1" showErrorMessage="1" sqref="G24:G53 K24:K53" xr:uid="{21042C86-47F0-9C46-A694-B4FF54DFF06F}">
      <formula1>$B$8:$B$11</formula1>
    </dataValidation>
  </dataValidations>
  <pageMargins left="0.7" right="0.7" top="0.75" bottom="0.75" header="0.3" footer="0.3"/>
  <legacy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F1856-FAC9-4717-978F-B8B1A6D9CE61}">
  <dimension ref="A1:A37"/>
  <sheetViews>
    <sheetView workbookViewId="0">
      <selection activeCell="K59" sqref="K59"/>
    </sheetView>
  </sheetViews>
  <sheetFormatPr defaultColWidth="8.85546875" defaultRowHeight="15" x14ac:dyDescent="0.25"/>
  <cols>
    <col min="1" max="1" width="10.42578125" customWidth="1"/>
  </cols>
  <sheetData>
    <row r="1" spans="1:1" x14ac:dyDescent="0.25">
      <c r="A1" t="s">
        <v>15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9" spans="1:1" x14ac:dyDescent="0.25">
      <c r="A9" t="s">
        <v>15</v>
      </c>
    </row>
    <row r="10" spans="1:1" x14ac:dyDescent="0.25">
      <c r="A10" t="s">
        <v>17</v>
      </c>
    </row>
    <row r="11" spans="1:1" x14ac:dyDescent="0.25">
      <c r="A11" t="s">
        <v>18</v>
      </c>
    </row>
    <row r="12" spans="1:1" x14ac:dyDescent="0.25">
      <c r="A12" t="s">
        <v>19</v>
      </c>
    </row>
    <row r="13" spans="1:1" x14ac:dyDescent="0.25">
      <c r="A13" t="s">
        <v>20</v>
      </c>
    </row>
    <row r="14" spans="1:1" x14ac:dyDescent="0.25">
      <c r="A14" t="s">
        <v>21</v>
      </c>
    </row>
    <row r="17" spans="1:1" x14ac:dyDescent="0.25">
      <c r="A17" t="s">
        <v>15</v>
      </c>
    </row>
    <row r="18" spans="1:1" x14ac:dyDescent="0.25">
      <c r="A18" t="s">
        <v>22</v>
      </c>
    </row>
    <row r="19" spans="1:1" x14ac:dyDescent="0.25">
      <c r="A19" t="s">
        <v>23</v>
      </c>
    </row>
    <row r="20" spans="1:1" x14ac:dyDescent="0.25">
      <c r="A20" t="s">
        <v>24</v>
      </c>
    </row>
    <row r="21" spans="1:1" x14ac:dyDescent="0.25">
      <c r="A21" t="s">
        <v>25</v>
      </c>
    </row>
    <row r="22" spans="1:1" x14ac:dyDescent="0.25">
      <c r="A22" t="s">
        <v>26</v>
      </c>
    </row>
    <row r="23" spans="1:1" x14ac:dyDescent="0.25">
      <c r="A23" t="s">
        <v>27</v>
      </c>
    </row>
    <row r="24" spans="1:1" x14ac:dyDescent="0.25">
      <c r="A24" t="s">
        <v>28</v>
      </c>
    </row>
    <row r="25" spans="1:1" x14ac:dyDescent="0.25">
      <c r="A25" t="s">
        <v>29</v>
      </c>
    </row>
    <row r="27" spans="1:1" x14ac:dyDescent="0.25">
      <c r="A27" s="3" t="s">
        <v>15</v>
      </c>
    </row>
    <row r="28" spans="1:1" x14ac:dyDescent="0.25">
      <c r="A28" s="4" t="s">
        <v>30</v>
      </c>
    </row>
    <row r="29" spans="1:1" x14ac:dyDescent="0.25">
      <c r="A29" s="5" t="s">
        <v>31</v>
      </c>
    </row>
    <row r="30" spans="1:1" x14ac:dyDescent="0.25">
      <c r="A30" s="4" t="s">
        <v>32</v>
      </c>
    </row>
    <row r="31" spans="1:1" x14ac:dyDescent="0.25">
      <c r="A31" s="5" t="s">
        <v>33</v>
      </c>
    </row>
    <row r="33" spans="1:1" x14ac:dyDescent="0.25">
      <c r="A33" t="s">
        <v>15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BA2C507FB5F74984D281B664FC8243" ma:contentTypeVersion="21" ma:contentTypeDescription="Skapa ett nytt dokument." ma:contentTypeScope="" ma:versionID="3407d35c7cfb66baddd543bbac9d58bb">
  <xsd:schema xmlns:xsd="http://www.w3.org/2001/XMLSchema" xmlns:xs="http://www.w3.org/2001/XMLSchema" xmlns:p="http://schemas.microsoft.com/office/2006/metadata/properties" xmlns:ns2="951d0ee7-b27a-486c-9769-5a4c526f94af" xmlns:ns3="33c1be06-b116-467c-a962-fa12f55a33e2" targetNamespace="http://schemas.microsoft.com/office/2006/metadata/properties" ma:root="true" ma:fieldsID="2888d97ed89674a27a76936fc5b9b86d" ns2:_="" ns3:_="">
    <xsd:import namespace="951d0ee7-b27a-486c-9769-5a4c526f94af"/>
    <xsd:import namespace="33c1be06-b116-467c-a962-fa12f55a33e2"/>
    <xsd:element name="properties">
      <xsd:complexType>
        <xsd:sequence>
          <xsd:element name="documentManagement">
            <xsd:complexType>
              <xsd:all>
                <xsd:element ref="ns2:Dokumenttyp0"/>
                <xsd:element ref="ns2:Dokument_x00e4_gare"/>
                <xsd:element ref="ns2:Beslutsniv_x00e5_" minOccurs="0"/>
                <xsd:element ref="ns3:Visa_x0020_på_x0020_MW" minOccurs="0"/>
                <xsd:element ref="ns2:_x00c5_r" minOccurs="0"/>
                <xsd:element ref="ns2:h4vk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d0ee7-b27a-486c-9769-5a4c526f94af" elementFormDefault="qualified">
    <xsd:import namespace="http://schemas.microsoft.com/office/2006/documentManagement/types"/>
    <xsd:import namespace="http://schemas.microsoft.com/office/infopath/2007/PartnerControls"/>
    <xsd:element name="Dokumenttyp0" ma:index="2" ma:displayName="Dokumenttyp" ma:format="RadioButtons" ma:indexed="true" ma:internalName="Dokumenttyp0">
      <xsd:simpleType>
        <xsd:restriction base="dms:Choice">
          <xsd:enumeration value="Arbetsdokument; Arbetsdokument"/>
          <xsd:enumeration value="Beskrivning; Beskrivning"/>
          <xsd:enumeration value="Beskrivning; Checklista"/>
          <xsd:enumeration value="Beskrivning; Flödesschema"/>
          <xsd:enumeration value="Beskrivning; Manual"/>
          <xsd:enumeration value="Beskrivning; Modell"/>
          <xsd:enumeration value="Beskrivning; Process"/>
          <xsd:enumeration value="Blankett; Blankett"/>
          <xsd:enumeration value="Blankett; Fullmakt"/>
          <xsd:enumeration value="Blankett; Protokoll"/>
          <xsd:enumeration value="Information; Effektkarta"/>
          <xsd:enumeration value="Information; Gallringsprotokoll"/>
          <xsd:enumeration value="Information; Inbjudan"/>
          <xsd:enumeration value="Information; Information"/>
          <xsd:enumeration value="Information; Plan"/>
          <xsd:enumeration value="Information; Process"/>
          <xsd:enumeration value="Information; Rapport"/>
          <xsd:enumeration value="Information; Rekommendation"/>
          <xsd:enumeration value="Information; Remissvar"/>
          <xsd:enumeration value="Information; Ställningstagande"/>
          <xsd:enumeration value="Information; Tidsplan"/>
          <xsd:enumeration value="Information; Yttrande"/>
          <xsd:enumeration value="Mall; Mall"/>
          <xsd:enumeration value="Mötesdokument; Anteckning"/>
          <xsd:enumeration value="Mötesdokument; Dagordning"/>
          <xsd:enumeration value="Mötesdokument; Protokoll"/>
        </xsd:restriction>
      </xsd:simpleType>
    </xsd:element>
    <xsd:element name="Dokument_x00e4_gare" ma:index="3" ma:displayName="Dokumentägare (avd)" ma:format="RadioButtons" ma:indexed="true" ma:internalName="Dokument_x00e4_gare">
      <xsd:simpleType>
        <xsd:restriction base="dms:Choice">
          <xsd:enumeration value="Arbetsmiljökommitten"/>
          <xsd:enumeration value="Avdelningen för verksamhetsutveckling och myndighetsstöd"/>
          <xsd:enumeration value="Biblioteket"/>
          <xsd:enumeration value="Campus- och IT-avdelningen"/>
          <xsd:enumeration value="CBEES"/>
          <xsd:enumeration value="Centrum för praktisk kunskap"/>
          <xsd:enumeration value="Centrum för studier av politikens organisering"/>
          <xsd:enumeration value="Ekonomiavdelningen"/>
          <xsd:enumeration value="Enheten för ekonomisk verksamhetsplanering"/>
          <xsd:enumeration value="ENTER Forum"/>
          <xsd:enumeration value="Fakultetsnämnden"/>
          <xsd:enumeration value="Förvaltningsakademin"/>
          <xsd:enumeration value="Förvaltningschef"/>
          <xsd:enumeration value="Hr-avdelningen"/>
          <xsd:enumeration value="Högskolegemensamt"/>
          <xsd:enumeration value="Högskolestyrelsen"/>
          <xsd:enumeration value="Institutionen för historia och samtidsstudier"/>
          <xsd:enumeration value="Institutionen för kultur och lärande"/>
          <xsd:enumeration value="Institutionen för natur, miljö och teknik"/>
          <xsd:enumeration value="Institutionen för polisiärt arbete"/>
          <xsd:enumeration value="Institutionen för samhällsvetenskaper"/>
          <xsd:enumeration value="Kommunikationsavdelningen"/>
          <xsd:enumeration value="Ledningen"/>
          <xsd:enumeration value="Lärarutbildningen"/>
          <xsd:enumeration value="Maris"/>
          <xsd:enumeration value="ReInvent"/>
          <xsd:enumeration value="Samtidshistoriska institutet"/>
          <xsd:enumeration value="SCOHOST"/>
          <xsd:enumeration value="Studentavdelningen"/>
        </xsd:restriction>
      </xsd:simpleType>
    </xsd:element>
    <xsd:element name="Beslutsniv_x00e5_" ma:index="4" nillable="true" ma:displayName="Beslutsnivå" ma:format="RadioButtons" ma:indexed="true" ma:internalName="Beslutsniv_x00e5_">
      <xsd:simpleType>
        <xsd:restriction base="dms:Choice">
          <xsd:enumeration value="Administrativ chef"/>
          <xsd:enumeration value="Akademisk ledare"/>
          <xsd:enumeration value="Avdelningschef"/>
          <xsd:enumeration value="Fakultetsnämnden"/>
          <xsd:enumeration value="Forsknings- och forskarutbildningsutskottet"/>
          <xsd:enumeration value="Förvaltningschef"/>
          <xsd:enumeration value="Grundutbildningsutskottet"/>
          <xsd:enumeration value="Högskolestyrelsen"/>
          <xsd:enumeration value="Institutionsnämnd"/>
          <xsd:enumeration value="Ledning"/>
          <xsd:enumeration value="Prefekt"/>
          <xsd:enumeration value="Rektor"/>
          <xsd:enumeration value="RK HUM"/>
          <xsd:enumeration value="RK SAM"/>
        </xsd:restriction>
      </xsd:simpleType>
    </xsd:element>
    <xsd:element name="_x00c5_r" ma:index="6" nillable="true" ma:displayName="År" ma:format="RadioButtons" ma:indexed="true" ma:internalName="_x00c5_r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</xsd:restriction>
      </xsd:simpleType>
    </xsd:element>
    <xsd:element name="h4vk" ma:index="7" nillable="true" ma:displayName="Text" ma:internalName="h4vk">
      <xsd:simpleType>
        <xsd:restriction base="dms:Text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c1be06-b116-467c-a962-fa12f55a33e2" elementFormDefault="qualified">
    <xsd:import namespace="http://schemas.microsoft.com/office/2006/documentManagement/types"/>
    <xsd:import namespace="http://schemas.microsoft.com/office/infopath/2007/PartnerControls"/>
    <xsd:element name="Visa_x0020_på_x0020_MW" ma:index="5" nillable="true" ma:displayName="Visa på MW" ma:default="1" ma:indexed="true" ma:internalName="Visa_x0020_p_x00e5__x0020_MW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4vk xmlns="951d0ee7-b27a-486c-9769-5a4c526f94af" xsi:nil="true"/>
    <Dokument_x00e4_gare xmlns="951d0ee7-b27a-486c-9769-5a4c526f94af">Hr-avdelningen</Dokument_x00e4_gare>
    <Beslutsniv_x00e5_ xmlns="951d0ee7-b27a-486c-9769-5a4c526f94af" xsi:nil="true"/>
    <Visa_x0020_på_x0020_MW xmlns="33c1be06-b116-467c-a962-fa12f55a33e2">true</Visa_x0020_på_x0020_MW>
    <_x00c5_r xmlns="951d0ee7-b27a-486c-9769-5a4c526f94af" xsi:nil="true"/>
    <Dokumenttyp0 xmlns="951d0ee7-b27a-486c-9769-5a4c526f94af">Mall; Mall</Dokumenttyp0>
  </documentManagement>
</p:properties>
</file>

<file path=customXml/itemProps1.xml><?xml version="1.0" encoding="utf-8"?>
<ds:datastoreItem xmlns:ds="http://schemas.openxmlformats.org/officeDocument/2006/customXml" ds:itemID="{857B381C-9B78-40BB-A5C8-B5E27FED6EE6}"/>
</file>

<file path=customXml/itemProps2.xml><?xml version="1.0" encoding="utf-8"?>
<ds:datastoreItem xmlns:ds="http://schemas.openxmlformats.org/officeDocument/2006/customXml" ds:itemID="{695B9335-5C2E-4FF7-91E7-D9DB88C5A522}"/>
</file>

<file path=customXml/itemProps3.xml><?xml version="1.0" encoding="utf-8"?>
<ds:datastoreItem xmlns:ds="http://schemas.openxmlformats.org/officeDocument/2006/customXml" ds:itemID="{0A70D386-A5B2-4064-9CA8-274CF75FD4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Diskrimineringsrisker</vt:lpstr>
      <vt:lpstr>DATA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Mall för att undersöka risk för diskriminering</dc:title>
  <dc:creator>Anna-Karin Aldrin</dc:creator>
  <cp:lastModifiedBy>Carina Jansson</cp:lastModifiedBy>
  <dcterms:created xsi:type="dcterms:W3CDTF">2022-01-20T10:16:52Z</dcterms:created>
  <dcterms:modified xsi:type="dcterms:W3CDTF">2022-02-08T08:26:02Z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0x01010070BA2C507FB5F74984D281B664FC8243</vt:lpwstr>
  </property>
  <property fmtid="{D5CDD505-2E9C-101B-9397-08002B2CF9AE}" pid="3" name="Dokumenttyp">
    <vt:lpwstr>Mall</vt:lpwstr>
  </property>
  <property fmtid="{D5CDD505-2E9C-101B-9397-08002B2CF9AE}" pid="4" name="VisaPaSH">
    <vt:bool>true</vt:bool>
  </property>
  <property fmtid="{D5CDD505-2E9C-101B-9397-08002B2CF9AE}" pid="5" name="Innehållsansvarig">
    <vt:lpwstr>101;#Anna-Karin Aldrin</vt:lpwstr>
  </property>
</Properties>
</file>