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Dokument\"/>
    </mc:Choice>
  </mc:AlternateContent>
  <bookViews>
    <workbookView xWindow="0" yWindow="0" windowWidth="28800" windowHeight="12225"/>
  </bookViews>
  <sheets>
    <sheet name="Beställningsblankett Kompendium" sheetId="1" r:id="rId1"/>
  </sheets>
  <definedNames>
    <definedName name="Adresser" localSheetId="0">#REF!</definedName>
    <definedName name="Blad1_Adresser">#REF!</definedName>
    <definedName name="Levadres" comment="testar">'Beställningsblankett Kompendium'!#REF!</definedName>
    <definedName name="_xlnm.Print_Area" localSheetId="0">'Beställningsblankett Kompendium'!$B$2:$G$69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G46" i="1" l="1"/>
  <c r="F46" i="1"/>
  <c r="B24" i="1" l="1"/>
  <c r="F38" i="1" l="1"/>
  <c r="F37" i="1"/>
  <c r="F36" i="1"/>
  <c r="F34" i="1"/>
  <c r="F32" i="1"/>
  <c r="G32" i="1"/>
  <c r="F40" i="1"/>
  <c r="G40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F47" i="1"/>
  <c r="G47" i="1" s="1"/>
  <c r="G48" i="1"/>
  <c r="E17" i="1"/>
  <c r="G34" i="1" l="1"/>
  <c r="G36" i="1"/>
  <c r="G37" i="1"/>
  <c r="F31" i="1"/>
  <c r="G31" i="1" s="1"/>
  <c r="G43" i="1" s="1"/>
  <c r="G38" i="1"/>
  <c r="G44" i="1" l="1"/>
  <c r="G50" i="1" s="1"/>
  <c r="E50" i="1" l="1"/>
  <c r="G51" i="1"/>
  <c r="G52" i="1" l="1"/>
  <c r="E52" i="1" s="1"/>
  <c r="G53" i="1" l="1"/>
  <c r="G54" i="1" s="1"/>
  <c r="G55" i="1" s="1"/>
</calcChain>
</file>

<file path=xl/comments1.xml><?xml version="1.0" encoding="utf-8"?>
<comments xmlns="http://schemas.openxmlformats.org/spreadsheetml/2006/main">
  <authors>
    <author>marand</author>
    <author>Markku</author>
    <author>Henrik Andersson</author>
  </authors>
  <commentList>
    <comment ref="C7" authorId="0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Ange dag då  du skickar beställningen till DanagardLiTHO
</t>
        </r>
        <r>
          <rPr>
            <sz val="9"/>
            <color rgb="FF000000"/>
            <rFont val="Tahoma"/>
            <family val="2"/>
          </rPr>
          <t>Beställningen mailas till laha@dgli.se</t>
        </r>
      </text>
    </comment>
    <comment ref="G10" authorId="0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Ange önskad leveransdag. Leveranstiden är som lägst 3 helgfria arbetsdagar efter den dagen DanagårdLiTHO mottagit underlaget. Vid dokumenthantering kan leveranstiden påverkas. Kontakta gärna DanagårdLiTHOs projektledare Lars Haak för att få leveranstiden bekräftad.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Välj leveransadress för huvudupplagan.</t>
        </r>
      </text>
    </comment>
    <comment ref="G16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Välj antal kopior av kompendiet som du vill att Harrys böcker skickar till dig tillsammans med originalet. Siffran visas i texten på raden under.</t>
        </r>
      </text>
    </comment>
    <comment ref="E22" authorId="0" shapeId="0">
      <text>
        <r>
          <rPr>
            <b/>
            <sz val="9"/>
            <color rgb="FF000000"/>
            <rFont val="Tahoma"/>
            <family val="2"/>
          </rPr>
          <t>Södertörn: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Fyll i din referenskod: 
</t>
        </r>
        <r>
          <rPr>
            <sz val="9"/>
            <color rgb="FF000000"/>
            <rFont val="Tahoma"/>
            <family val="2"/>
          </rPr>
          <t>ORG+ämnets orgkod+användaridentitet</t>
        </r>
      </text>
    </comment>
    <comment ref="B24" authorId="1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Kontrollera att siffran överensstämmer med det antal sidor som ska kopieras. Uppgiften hämtas från beställningen nedan.
</t>
        </r>
      </text>
    </comment>
    <comment ref="B25" authorId="1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Kontrollera att siffran överensstämmer med det antal ex som ska kopieras. Uppgiften hämtas från antal studenter och eventuella kopior till beställaren.
</t>
        </r>
      </text>
    </comment>
    <comment ref="B31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Fyll i antal inlagesidor av originalet som du vill ha tryckt i svart/vitt i A4-format.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Ange 0 (noll) vid endast färgtryckta inlagesidor</t>
        </r>
      </text>
    </comment>
    <comment ref="G31" authorId="0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Beräkning sker i dessa celler. Priserna är dock inte publika.
</t>
        </r>
      </text>
    </comment>
    <comment ref="B32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Fyll i antal sidor av originalet som du vill ha tryckt i färg i A4-format.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Ange 0 (noll) vid endast svart/vita inlagesidor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Beräkning sker i dessa celler. Priserna är dock inte publika.
</t>
        </r>
      </text>
    </comment>
    <comment ref="B34" authorId="2" shapeId="0">
      <text>
        <r>
          <rPr>
            <b/>
            <sz val="9"/>
            <color rgb="FF000000"/>
            <rFont val="Calibri"/>
            <family val="2"/>
          </rPr>
          <t xml:space="preserve">DanagårdLiTHO:
</t>
        </r>
        <r>
          <rPr>
            <sz val="9"/>
            <color rgb="FF000000"/>
            <rFont val="Calibri"/>
            <family val="2"/>
          </rPr>
          <t xml:space="preserve">Valet här alltid "Ja" 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- Omslaget trycks alltid i 4-fäg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Val av färgton görs på bladet "Underlag för kompendieframsida", och bladet ska bifogas beställningen. Välj färgton med hjälp av färgkartan.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B36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Välj "Ja" i rullisten om du vill ha limbindning
</t>
        </r>
        <r>
          <rPr>
            <sz val="9"/>
            <color rgb="FF000000"/>
            <rFont val="Tahoma"/>
            <family val="2"/>
          </rPr>
          <t xml:space="preserve">Annars lämna fältet tomt.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Vid val av limbindning så är omslaget alltid som helomslag med 4-färgstryck på framsidan.</t>
        </r>
      </text>
    </comment>
    <comment ref="B37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Välj "Ja" i rullisten om du vill ha klammerhäftning i ryggen. (Broschyrhäftning) Annars lämna fältet tomt.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Max sidantal är dock 68 sidor inkl 4 sidor omslag.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Vid val av klammerhäftning så är omslaget alltid som helomslag med 4-färgstryck på framsidan.
</t>
        </r>
      </text>
    </comment>
    <comment ref="B38" authorId="1" shapeId="0">
      <text>
        <r>
          <rPr>
            <b/>
            <sz val="9"/>
            <color rgb="FF000000"/>
            <rFont val="Tahoma"/>
            <family val="2"/>
          </rPr>
          <t xml:space="preserve">DanagårdLiTHO:
</t>
        </r>
        <r>
          <rPr>
            <sz val="9"/>
            <color rgb="FF000000"/>
            <rFont val="Tahoma"/>
            <family val="2"/>
          </rPr>
          <t xml:space="preserve">Välj "Ja" i rullisten om du vill ha Spiralbindning (Wire-o bindning). Annars lämna fältet tomt.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Vid val av sprialbindning så är omslaget alltid med omslag med 4-färgstryck på framsidan.</t>
        </r>
      </text>
    </comment>
    <comment ref="B40" authorId="1" shapeId="0">
      <text>
        <r>
          <rPr>
            <b/>
            <sz val="9"/>
            <color rgb="FF000000"/>
            <rFont val="Tahoma"/>
            <family val="2"/>
          </rPr>
          <t>Södertörn: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Tidsåtgång för omslag 0,5 (30 min) och för scanning 0,5 (30 min). För övriga önskemål, kontakta Lasse Haak, laha@dgli.se alt på tfn 0141-209610.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Fyll i 0,25 (15 min), 0,5 (30 min), 0,75 (45 min) eller 1 (en timme).</t>
        </r>
      </text>
    </comment>
    <comment ref="G43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Detta belopp bör stå på fakturan från DanagårdLiTHO. Dock kan kostnaden för dokumenthantering avvika (kan vara svår att förutse). Fråga DanagårdLiTHO vid behov.</t>
        </r>
      </text>
    </comment>
    <comment ref="B44" authorId="1" shapeId="0">
      <text>
        <r>
          <rPr>
            <b/>
            <sz val="9"/>
            <color rgb="FF000000"/>
            <rFont val="Tahoma"/>
            <family val="2"/>
          </rPr>
          <t>Södertörn::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Ska alltid tas med.</t>
        </r>
      </text>
    </comment>
    <comment ref="B47" authorId="1" shapeId="0">
      <text>
        <r>
          <rPr>
            <b/>
            <sz val="9"/>
            <color rgb="FF000000"/>
            <rFont val="Tahoma"/>
            <family val="2"/>
          </rPr>
          <t>DanagårdLiTHO: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Välj "Ja" om du vill ha Expressfrakt. Lämna annars tomt.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Meddela även DanagårdLiTHOs kontaktperson Lasse Haak på telefon alt via mejl laha@dgli.se
</t>
        </r>
      </text>
    </comment>
    <comment ref="C48" authorId="1" shapeId="0">
      <text>
        <r>
          <rPr>
            <b/>
            <sz val="9"/>
            <color rgb="FF000000"/>
            <rFont val="Tahoma"/>
            <family val="2"/>
          </rPr>
          <t>Södertörn: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Om kopieringen ej täcks av det allmänna avtalet ansök om särskilt kopieringstillstånd.</t>
        </r>
      </text>
    </comment>
    <comment ref="E48" authorId="1" shapeId="0">
      <text>
        <r>
          <rPr>
            <b/>
            <sz val="9"/>
            <color rgb="FF000000"/>
            <rFont val="Tahoma"/>
            <family val="2"/>
          </rPr>
          <t>Södertörn: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Skriv in totalkostnad för särskilt kopieringstillstånd.</t>
        </r>
      </text>
    </comment>
    <comment ref="C49" authorId="1" shapeId="0">
      <text>
        <r>
          <rPr>
            <b/>
            <sz val="9"/>
            <color rgb="FF000000"/>
            <rFont val="Tahoma"/>
            <family val="2"/>
          </rPr>
          <t>Södertörn: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Om priset behöver justeras uppåt för att försäljning ska kunna ske genom Harrys böcker använd fältet längst till höger.</t>
        </r>
      </text>
    </comment>
  </commentList>
</comments>
</file>

<file path=xl/sharedStrings.xml><?xml version="1.0" encoding="utf-8"?>
<sst xmlns="http://schemas.openxmlformats.org/spreadsheetml/2006/main" count="72" uniqueCount="69">
  <si>
    <t>Beställningsdatum</t>
  </si>
  <si>
    <t>BESTÄLLARE</t>
  </si>
  <si>
    <t>LEVERANSUPPGIFTER</t>
  </si>
  <si>
    <t>Namn</t>
  </si>
  <si>
    <t>Leveransadress:</t>
  </si>
  <si>
    <t>Tel</t>
  </si>
  <si>
    <t>Inst/avd</t>
  </si>
  <si>
    <t>Önskat leveransdatum:</t>
  </si>
  <si>
    <t>Kurs/kurskod</t>
  </si>
  <si>
    <t>Delkurs</t>
  </si>
  <si>
    <t>Kursansvarig</t>
  </si>
  <si>
    <t>Antal studenter på kursen</t>
  </si>
  <si>
    <t>UPPGIFTER OM BESTÄLLNINGEN</t>
  </si>
  <si>
    <t>Namn/titel:</t>
  </si>
  <si>
    <t>Originalets antal sidor</t>
  </si>
  <si>
    <t>Upplaga (antal exemplar)</t>
  </si>
  <si>
    <t>BESTÄLLNINGEN AVSER:</t>
  </si>
  <si>
    <t>Enhetspris</t>
  </si>
  <si>
    <t>Prisberäkning</t>
  </si>
  <si>
    <t>Ja</t>
  </si>
  <si>
    <t>Uppskattad kostnad för produkt</t>
  </si>
  <si>
    <t>Schablonpålägg för SH's kopieringsavtal</t>
  </si>
  <si>
    <t>Särskilt kopieringstillstånd</t>
  </si>
  <si>
    <t>Justering av pris</t>
  </si>
  <si>
    <t>Summa upplaga inkl. tillstånd</t>
  </si>
  <si>
    <t>Harrys böckers kommission enl. avtal</t>
  </si>
  <si>
    <t>Totalsumma för upplagan inkl. moms</t>
  </si>
  <si>
    <t>Försäljningspris per styck inkl. moms</t>
  </si>
  <si>
    <t>Belopp avrundat till närmaste femkrona enl. ök.</t>
  </si>
  <si>
    <t>A4-format, svartvitt tryck, dubbelsidigt</t>
  </si>
  <si>
    <t>A4-format, färgtryck, dubbelsidigt</t>
  </si>
  <si>
    <t>RETUR AV UNDERLAG</t>
  </si>
  <si>
    <t>Expressfrakt vid leveranstider &lt; 3 arbetsdagar</t>
  </si>
  <si>
    <t>Moms 6%</t>
  </si>
  <si>
    <t>Spiralbindning</t>
  </si>
  <si>
    <t>Beställningsformulär, kompendium i format A4</t>
  </si>
  <si>
    <t>Formelfält</t>
  </si>
  <si>
    <t>Leveransadresser</t>
  </si>
  <si>
    <t>Varumottagningen, Alfred Nobels allé 3</t>
  </si>
  <si>
    <t>Beställningsval</t>
  </si>
  <si>
    <t>Reviderad av Markku Andersson, DanagårdLiTHO 2013-05-03</t>
  </si>
  <si>
    <t>Dokumenthantering, scanning etc…</t>
  </si>
  <si>
    <t>Limbindning</t>
  </si>
  <si>
    <t>Broschyrhäftning</t>
  </si>
  <si>
    <t>Övrigt</t>
  </si>
  <si>
    <t>Fyll i sidantal</t>
  </si>
  <si>
    <t>Meddelande till DanagårdLiTHO</t>
  </si>
  <si>
    <t>För mer information se www.kb.se/plikt/tryck/tryck</t>
  </si>
  <si>
    <t>Ämne</t>
  </si>
  <si>
    <t>Omslag, vitt papper, färgtryck på framsida</t>
  </si>
  <si>
    <t>Harrys Böcker, Alfred Nobels allé 9, Moas torg</t>
  </si>
  <si>
    <t>Fakturor:</t>
  </si>
  <si>
    <t>FAKTURAUPPGIFTER</t>
  </si>
  <si>
    <t>Fakturareferens:</t>
  </si>
  <si>
    <t>Omslag (ej valbart)</t>
  </si>
  <si>
    <t>Val av bindningsmetod (välj endast ett alternativ)</t>
  </si>
  <si>
    <t>tillsammans med ev pappersoriginal</t>
  </si>
  <si>
    <t>Till formler i kolumn G</t>
  </si>
  <si>
    <t>Retur av underlag</t>
  </si>
  <si>
    <t>Kompendier framställda vid- och avsedda för kurser på högskolan omfattas idag inte av lagen om pliktexemplar.</t>
  </si>
  <si>
    <t>Levererans skickas med Postnords företagspaket 16:00 och inga särskilda leveransdagar finns.</t>
  </si>
  <si>
    <t>Ta den ifyllda blanketten till Harrys böcker för att få en prislapp som du skannar in och skickar tillsammans med beställningen</t>
  </si>
  <si>
    <t>Vid produktions- och leveransfrågor kontakta Lasse Haak på:</t>
  </si>
  <si>
    <t>Via Svefaktura</t>
  </si>
  <si>
    <t>Underlag (som pappersoriginal för scanning) postas till DanagårdLiTHO AB, Box 33, 599 21 Ödeshög, Att: Lasse Haak</t>
  </si>
  <si>
    <t>0144-761 10, laha@dgli.se</t>
  </si>
  <si>
    <t>Frakt</t>
  </si>
  <si>
    <t>Fraktkostnad</t>
  </si>
  <si>
    <t>8 kr/kompendie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</si>
</sst>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4" formatCode="_(&quot;$&quot;* #,##0.00_);_(&quot;$&quot;* \(#,##0.00\);_(&quot;$&quot;* &quot;-&quot;??_);_(@_)"/>
    <numFmt numFmtId="165" formatCode="#,##0.00_ &quot; kr/timme&quot;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9">
    <xf numFmtId="0" fontId="0" fillId="0" borderId="0" xfId="0"/>
    <xf numFmtId="0" fontId="2" fillId="2" borderId="0" xfId="1" applyFont="1" applyFill="1" applyAlignment="1" applyProtection="1">
      <alignment horizontal="left" indent="1"/>
    </xf>
    <xf numFmtId="0" fontId="2" fillId="2" borderId="0" xfId="1" applyFont="1" applyFill="1" applyProtection="1"/>
    <xf numFmtId="0" fontId="2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4" fillId="2" borderId="0" xfId="1" applyFont="1" applyFill="1" applyAlignment="1" applyProtection="1">
      <alignment horizontal="left"/>
    </xf>
    <xf numFmtId="0" fontId="4" fillId="2" borderId="1" xfId="1" applyFont="1" applyFill="1" applyBorder="1" applyProtection="1"/>
    <xf numFmtId="0" fontId="8" fillId="2" borderId="2" xfId="1" applyFont="1" applyFill="1" applyBorder="1" applyProtection="1"/>
    <xf numFmtId="0" fontId="8" fillId="2" borderId="3" xfId="1" applyFont="1" applyFill="1" applyBorder="1" applyProtection="1"/>
    <xf numFmtId="0" fontId="9" fillId="2" borderId="3" xfId="1" applyFont="1" applyFill="1" applyBorder="1" applyProtection="1"/>
    <xf numFmtId="0" fontId="3" fillId="2" borderId="0" xfId="1" applyFont="1" applyFill="1" applyProtection="1"/>
    <xf numFmtId="0" fontId="7" fillId="2" borderId="7" xfId="1" applyFont="1" applyFill="1" applyBorder="1" applyAlignment="1" applyProtection="1">
      <alignment horizontal="left" vertical="top"/>
    </xf>
    <xf numFmtId="0" fontId="7" fillId="2" borderId="8" xfId="1" applyFont="1" applyFill="1" applyBorder="1" applyAlignment="1" applyProtection="1">
      <alignment horizontal="left" vertical="top"/>
    </xf>
    <xf numFmtId="0" fontId="7" fillId="2" borderId="11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indent="1"/>
    </xf>
    <xf numFmtId="0" fontId="4" fillId="2" borderId="15" xfId="1" applyFont="1" applyFill="1" applyBorder="1" applyAlignment="1" applyProtection="1">
      <alignment horizontal="left" indent="1"/>
    </xf>
    <xf numFmtId="0" fontId="4" fillId="2" borderId="17" xfId="1" applyFont="1" applyFill="1" applyBorder="1" applyAlignment="1" applyProtection="1">
      <alignment horizontal="right"/>
    </xf>
    <xf numFmtId="0" fontId="8" fillId="2" borderId="20" xfId="1" applyFont="1" applyFill="1" applyBorder="1" applyAlignment="1" applyProtection="1">
      <alignment horizontal="left" indent="1"/>
    </xf>
    <xf numFmtId="0" fontId="8" fillId="2" borderId="23" xfId="1" applyFont="1" applyFill="1" applyBorder="1" applyAlignment="1" applyProtection="1">
      <alignment horizontal="left" indent="1"/>
    </xf>
    <xf numFmtId="0" fontId="8" fillId="2" borderId="24" xfId="1" applyFont="1" applyFill="1" applyBorder="1" applyAlignment="1" applyProtection="1">
      <alignment horizontal="right"/>
    </xf>
    <xf numFmtId="0" fontId="8" fillId="2" borderId="11" xfId="1" applyFont="1" applyFill="1" applyBorder="1" applyAlignment="1" applyProtection="1">
      <alignment horizontal="center"/>
    </xf>
    <xf numFmtId="0" fontId="9" fillId="2" borderId="23" xfId="1" applyFont="1" applyFill="1" applyBorder="1" applyAlignment="1" applyProtection="1">
      <alignment horizontal="right"/>
    </xf>
    <xf numFmtId="0" fontId="4" fillId="2" borderId="13" xfId="1" applyFont="1" applyFill="1" applyBorder="1" applyAlignment="1" applyProtection="1">
      <alignment horizontal="left" indent="1"/>
    </xf>
    <xf numFmtId="4" fontId="2" fillId="2" borderId="0" xfId="1" applyNumberFormat="1" applyFont="1" applyFill="1" applyProtection="1"/>
    <xf numFmtId="4" fontId="4" fillId="2" borderId="18" xfId="1" applyNumberFormat="1" applyFont="1" applyFill="1" applyBorder="1" applyAlignment="1" applyProtection="1">
      <alignment horizontal="right"/>
    </xf>
    <xf numFmtId="4" fontId="8" fillId="2" borderId="22" xfId="1" applyNumberFormat="1" applyFont="1" applyFill="1" applyBorder="1" applyProtection="1"/>
    <xf numFmtId="4" fontId="8" fillId="2" borderId="15" xfId="1" applyNumberFormat="1" applyFont="1" applyFill="1" applyBorder="1" applyProtection="1"/>
    <xf numFmtId="4" fontId="9" fillId="2" borderId="15" xfId="1" applyNumberFormat="1" applyFont="1" applyFill="1" applyBorder="1" applyProtection="1"/>
    <xf numFmtId="0" fontId="4" fillId="2" borderId="33" xfId="1" applyFont="1" applyFill="1" applyBorder="1" applyAlignment="1" applyProtection="1">
      <alignment horizontal="left" indent="1"/>
    </xf>
    <xf numFmtId="0" fontId="7" fillId="2" borderId="46" xfId="1" applyFont="1" applyFill="1" applyBorder="1" applyAlignment="1" applyProtection="1">
      <alignment horizontal="left" vertical="top" wrapText="1"/>
    </xf>
    <xf numFmtId="0" fontId="8" fillId="3" borderId="23" xfId="1" applyFont="1" applyFill="1" applyBorder="1" applyAlignment="1" applyProtection="1">
      <alignment horizontal="left" indent="1"/>
    </xf>
    <xf numFmtId="0" fontId="8" fillId="3" borderId="3" xfId="1" applyFont="1" applyFill="1" applyBorder="1" applyProtection="1"/>
    <xf numFmtId="2" fontId="8" fillId="3" borderId="24" xfId="1" applyNumberFormat="1" applyFont="1" applyFill="1" applyBorder="1" applyAlignment="1" applyProtection="1">
      <alignment horizontal="right"/>
    </xf>
    <xf numFmtId="4" fontId="8" fillId="3" borderId="22" xfId="1" applyNumberFormat="1" applyFont="1" applyFill="1" applyBorder="1" applyProtection="1"/>
    <xf numFmtId="0" fontId="10" fillId="2" borderId="3" xfId="1" applyFont="1" applyFill="1" applyBorder="1" applyProtection="1"/>
    <xf numFmtId="0" fontId="2" fillId="2" borderId="9" xfId="1" applyFont="1" applyFill="1" applyBorder="1" applyAlignment="1" applyProtection="1">
      <alignment horizontal="left"/>
    </xf>
    <xf numFmtId="165" fontId="8" fillId="3" borderId="24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9" fillId="2" borderId="13" xfId="1" applyFont="1" applyFill="1" applyBorder="1" applyAlignment="1" applyProtection="1">
      <alignment horizontal="right"/>
    </xf>
    <xf numFmtId="0" fontId="8" fillId="2" borderId="35" xfId="1" applyFont="1" applyFill="1" applyBorder="1" applyAlignment="1" applyProtection="1">
      <alignment horizontal="center"/>
    </xf>
    <xf numFmtId="4" fontId="0" fillId="0" borderId="0" xfId="0" applyNumberFormat="1" applyProtection="1"/>
    <xf numFmtId="0" fontId="8" fillId="4" borderId="24" xfId="1" applyFont="1" applyFill="1" applyBorder="1" applyAlignment="1" applyProtection="1">
      <alignment horizontal="right"/>
      <protection locked="0"/>
    </xf>
    <xf numFmtId="4" fontId="8" fillId="4" borderId="15" xfId="1" applyNumberFormat="1" applyFont="1" applyFill="1" applyBorder="1" applyProtection="1">
      <protection locked="0"/>
    </xf>
    <xf numFmtId="1" fontId="8" fillId="4" borderId="19" xfId="1" applyNumberFormat="1" applyFont="1" applyFill="1" applyBorder="1" applyAlignment="1" applyProtection="1">
      <alignment horizontal="center"/>
      <protection locked="0"/>
    </xf>
    <xf numFmtId="49" fontId="8" fillId="4" borderId="11" xfId="1" applyNumberFormat="1" applyFont="1" applyFill="1" applyBorder="1" applyAlignment="1" applyProtection="1">
      <alignment horizontal="center"/>
      <protection locked="0"/>
    </xf>
    <xf numFmtId="0" fontId="8" fillId="4" borderId="11" xfId="1" applyFont="1" applyFill="1" applyBorder="1" applyAlignment="1" applyProtection="1">
      <alignment horizontal="center"/>
      <protection locked="0"/>
    </xf>
    <xf numFmtId="0" fontId="14" fillId="3" borderId="0" xfId="1" applyFont="1" applyFill="1" applyProtection="1"/>
    <xf numFmtId="0" fontId="15" fillId="3" borderId="0" xfId="1" applyFont="1" applyFill="1" applyAlignment="1" applyProtection="1">
      <alignment horizontal="left"/>
    </xf>
    <xf numFmtId="0" fontId="13" fillId="3" borderId="0" xfId="0" applyFont="1" applyFill="1" applyProtection="1"/>
    <xf numFmtId="0" fontId="4" fillId="2" borderId="48" xfId="1" applyFont="1" applyFill="1" applyBorder="1" applyAlignment="1" applyProtection="1">
      <alignment horizontal="left"/>
    </xf>
    <xf numFmtId="0" fontId="1" fillId="4" borderId="36" xfId="1" applyFont="1" applyFill="1" applyBorder="1" applyAlignment="1" applyProtection="1">
      <alignment horizontal="left" indent="1"/>
      <protection locked="0"/>
    </xf>
    <xf numFmtId="0" fontId="1" fillId="4" borderId="15" xfId="1" applyFont="1" applyFill="1" applyBorder="1" applyAlignment="1" applyProtection="1">
      <alignment horizontal="left" indent="1"/>
      <protection locked="0"/>
    </xf>
    <xf numFmtId="3" fontId="9" fillId="2" borderId="11" xfId="1" applyNumberFormat="1" applyFont="1" applyFill="1" applyBorder="1" applyAlignment="1" applyProtection="1">
      <alignment horizontal="center"/>
    </xf>
    <xf numFmtId="0" fontId="4" fillId="4" borderId="33" xfId="1" applyFont="1" applyFill="1" applyBorder="1" applyAlignment="1" applyProtection="1">
      <alignment horizontal="left" indent="1"/>
      <protection locked="0"/>
    </xf>
    <xf numFmtId="49" fontId="1" fillId="4" borderId="36" xfId="1" applyNumberFormat="1" applyFont="1" applyFill="1" applyBorder="1" applyAlignment="1" applyProtection="1">
      <alignment vertical="center"/>
      <protection locked="0"/>
    </xf>
    <xf numFmtId="6" fontId="8" fillId="2" borderId="24" xfId="1" applyNumberFormat="1" applyFont="1" applyFill="1" applyBorder="1" applyAlignment="1" applyProtection="1">
      <alignment horizontal="right"/>
    </xf>
    <xf numFmtId="9" fontId="8" fillId="2" borderId="24" xfId="1" applyNumberFormat="1" applyFont="1" applyFill="1" applyBorder="1" applyAlignment="1" applyProtection="1">
      <alignment horizontal="right"/>
    </xf>
    <xf numFmtId="0" fontId="8" fillId="3" borderId="11" xfId="1" applyFont="1" applyFill="1" applyBorder="1" applyAlignment="1" applyProtection="1">
      <alignment horizontal="center"/>
    </xf>
    <xf numFmtId="2" fontId="8" fillId="2" borderId="24" xfId="1" applyNumberFormat="1" applyFont="1" applyFill="1" applyBorder="1" applyAlignment="1" applyProtection="1">
      <alignment horizontal="right"/>
    </xf>
    <xf numFmtId="0" fontId="8" fillId="2" borderId="23" xfId="1" applyFont="1" applyFill="1" applyBorder="1" applyAlignment="1" applyProtection="1">
      <alignment horizontal="right"/>
    </xf>
    <xf numFmtId="10" fontId="8" fillId="2" borderId="24" xfId="1" applyNumberFormat="1" applyFont="1" applyFill="1" applyBorder="1" applyAlignment="1" applyProtection="1">
      <alignment horizontal="right"/>
    </xf>
    <xf numFmtId="0" fontId="9" fillId="2" borderId="28" xfId="1" applyFont="1" applyFill="1" applyBorder="1" applyAlignment="1" applyProtection="1">
      <alignment horizontal="right"/>
    </xf>
    <xf numFmtId="0" fontId="8" fillId="2" borderId="5" xfId="1" applyFont="1" applyFill="1" applyBorder="1" applyProtection="1"/>
    <xf numFmtId="0" fontId="8" fillId="2" borderId="29" xfId="1" applyFont="1" applyFill="1" applyBorder="1" applyAlignment="1" applyProtection="1">
      <alignment horizontal="right"/>
    </xf>
    <xf numFmtId="4" fontId="8" fillId="2" borderId="30" xfId="1" applyNumberFormat="1" applyFont="1" applyFill="1" applyBorder="1" applyProtection="1"/>
    <xf numFmtId="0" fontId="9" fillId="2" borderId="25" xfId="1" applyFont="1" applyFill="1" applyBorder="1" applyAlignment="1" applyProtection="1">
      <alignment horizontal="right"/>
    </xf>
    <xf numFmtId="0" fontId="9" fillId="2" borderId="4" xfId="1" applyFont="1" applyFill="1" applyBorder="1" applyProtection="1"/>
    <xf numFmtId="0" fontId="8" fillId="2" borderId="26" xfId="1" applyFont="1" applyFill="1" applyBorder="1" applyAlignment="1" applyProtection="1">
      <alignment horizontal="right"/>
    </xf>
    <xf numFmtId="4" fontId="9" fillId="2" borderId="27" xfId="1" applyNumberFormat="1" applyFont="1" applyFill="1" applyBorder="1" applyProtection="1"/>
    <xf numFmtId="0" fontId="8" fillId="2" borderId="21" xfId="1" applyFont="1" applyFill="1" applyBorder="1" applyAlignment="1" applyProtection="1">
      <alignment horizontal="right"/>
    </xf>
    <xf numFmtId="0" fontId="8" fillId="2" borderId="34" xfId="1" applyFont="1" applyFill="1" applyBorder="1" applyAlignment="1" applyProtection="1">
      <alignment horizontal="center"/>
    </xf>
    <xf numFmtId="0" fontId="7" fillId="2" borderId="28" xfId="1" applyFont="1" applyFill="1" applyBorder="1" applyAlignment="1" applyProtection="1">
      <alignment horizontal="right"/>
    </xf>
    <xf numFmtId="0" fontId="8" fillId="2" borderId="5" xfId="1" applyFont="1" applyFill="1" applyBorder="1" applyAlignment="1" applyProtection="1">
      <alignment horizontal="left"/>
    </xf>
    <xf numFmtId="3" fontId="8" fillId="2" borderId="30" xfId="3" applyNumberFormat="1" applyFont="1" applyFill="1" applyBorder="1" applyProtection="1"/>
    <xf numFmtId="0" fontId="10" fillId="2" borderId="6" xfId="1" applyFont="1" applyFill="1" applyBorder="1" applyProtection="1"/>
    <xf numFmtId="0" fontId="8" fillId="2" borderId="32" xfId="1" applyFont="1" applyFill="1" applyBorder="1" applyAlignment="1" applyProtection="1">
      <alignment horizontal="right"/>
    </xf>
    <xf numFmtId="4" fontId="8" fillId="2" borderId="33" xfId="1" applyNumberFormat="1" applyFont="1" applyFill="1" applyBorder="1" applyProtection="1"/>
    <xf numFmtId="0" fontId="1" fillId="2" borderId="44" xfId="1" applyFont="1" applyFill="1" applyBorder="1" applyAlignment="1" applyProtection="1">
      <alignment horizontal="left" vertical="center"/>
    </xf>
    <xf numFmtId="0" fontId="17" fillId="0" borderId="9" xfId="0" applyFont="1" applyBorder="1" applyProtection="1"/>
    <xf numFmtId="0" fontId="17" fillId="0" borderId="0" xfId="0" applyFont="1" applyBorder="1" applyProtection="1"/>
    <xf numFmtId="0" fontId="1" fillId="2" borderId="37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18" fillId="2" borderId="0" xfId="1" applyFont="1" applyFill="1" applyAlignment="1" applyProtection="1">
      <alignment horizontal="left"/>
    </xf>
    <xf numFmtId="0" fontId="8" fillId="3" borderId="21" xfId="1" applyFont="1" applyFill="1" applyBorder="1" applyAlignment="1" applyProtection="1">
      <alignment horizontal="right"/>
    </xf>
    <xf numFmtId="0" fontId="17" fillId="0" borderId="0" xfId="0" applyFont="1" applyProtection="1"/>
    <xf numFmtId="0" fontId="1" fillId="0" borderId="0" xfId="1" applyFont="1" applyProtection="1"/>
    <xf numFmtId="0" fontId="19" fillId="2" borderId="0" xfId="2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right"/>
    </xf>
    <xf numFmtId="0" fontId="17" fillId="0" borderId="0" xfId="0" applyFont="1" applyAlignment="1" applyProtection="1">
      <alignment vertical="center"/>
    </xf>
    <xf numFmtId="14" fontId="1" fillId="4" borderId="18" xfId="1" applyNumberFormat="1" applyFont="1" applyFill="1" applyBorder="1" applyAlignment="1" applyProtection="1">
      <alignment horizontal="left" indent="1"/>
      <protection locked="0"/>
    </xf>
    <xf numFmtId="0" fontId="20" fillId="3" borderId="39" xfId="0" applyFont="1" applyFill="1" applyBorder="1" applyAlignment="1" applyProtection="1">
      <alignment horizontal="center"/>
    </xf>
    <xf numFmtId="0" fontId="20" fillId="0" borderId="0" xfId="0" applyFont="1" applyProtection="1"/>
    <xf numFmtId="0" fontId="17" fillId="0" borderId="10" xfId="0" applyFont="1" applyBorder="1" applyProtection="1"/>
    <xf numFmtId="0" fontId="21" fillId="3" borderId="37" xfId="0" applyFont="1" applyFill="1" applyBorder="1" applyAlignment="1" applyProtection="1">
      <alignment horizontal="center"/>
    </xf>
    <xf numFmtId="0" fontId="21" fillId="3" borderId="39" xfId="0" applyFont="1" applyFill="1" applyBorder="1" applyAlignment="1" applyProtection="1">
      <alignment horizontal="center"/>
    </xf>
    <xf numFmtId="0" fontId="21" fillId="0" borderId="39" xfId="0" applyFont="1" applyBorder="1" applyAlignment="1" applyProtection="1">
      <alignment horizontal="left"/>
    </xf>
    <xf numFmtId="0" fontId="21" fillId="3" borderId="0" xfId="0" applyFont="1" applyFill="1" applyProtection="1"/>
    <xf numFmtId="0" fontId="21" fillId="0" borderId="0" xfId="0" applyFont="1" applyProtection="1"/>
    <xf numFmtId="0" fontId="1" fillId="2" borderId="40" xfId="1" applyFont="1" applyFill="1" applyBorder="1" applyAlignment="1" applyProtection="1"/>
    <xf numFmtId="0" fontId="1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left" indent="1"/>
    </xf>
    <xf numFmtId="0" fontId="17" fillId="3" borderId="0" xfId="0" applyFont="1" applyFill="1" applyBorder="1" applyAlignment="1" applyProtection="1"/>
    <xf numFmtId="0" fontId="1" fillId="2" borderId="14" xfId="1" applyFont="1" applyFill="1" applyBorder="1" applyAlignment="1" applyProtection="1">
      <alignment horizontal="left" vertical="top"/>
    </xf>
    <xf numFmtId="0" fontId="1" fillId="2" borderId="0" xfId="1" applyFont="1" applyFill="1" applyAlignment="1" applyProtection="1">
      <alignment horizontal="left" vertical="top"/>
    </xf>
    <xf numFmtId="0" fontId="17" fillId="3" borderId="0" xfId="0" applyFont="1" applyFill="1" applyProtection="1"/>
    <xf numFmtId="0" fontId="22" fillId="0" borderId="0" xfId="0" applyFont="1" applyProtection="1"/>
    <xf numFmtId="4" fontId="17" fillId="0" borderId="0" xfId="0" applyNumberFormat="1" applyFont="1" applyProtection="1"/>
    <xf numFmtId="0" fontId="17" fillId="0" borderId="0" xfId="0" applyFont="1" applyFill="1" applyProtection="1"/>
    <xf numFmtId="0" fontId="4" fillId="0" borderId="0" xfId="1" applyFont="1" applyFill="1" applyAlignment="1" applyProtection="1">
      <alignment horizontal="left"/>
    </xf>
    <xf numFmtId="0" fontId="1" fillId="0" borderId="45" xfId="1" applyFont="1" applyFill="1" applyBorder="1" applyAlignment="1" applyProtection="1">
      <alignment horizontal="left" vertical="center"/>
    </xf>
    <xf numFmtId="0" fontId="17" fillId="0" borderId="0" xfId="0" applyFont="1" applyFill="1" applyBorder="1" applyProtection="1"/>
    <xf numFmtId="0" fontId="1" fillId="0" borderId="38" xfId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4" fillId="0" borderId="13" xfId="1" applyFont="1" applyFill="1" applyBorder="1" applyAlignment="1" applyProtection="1">
      <alignment horizontal="left" indent="1"/>
    </xf>
    <xf numFmtId="0" fontId="18" fillId="0" borderId="0" xfId="1" applyFont="1" applyFill="1" applyAlignment="1" applyProtection="1">
      <alignment horizontal="left"/>
    </xf>
    <xf numFmtId="0" fontId="4" fillId="0" borderId="41" xfId="1" applyFont="1" applyFill="1" applyBorder="1" applyAlignment="1" applyProtection="1">
      <alignment horizontal="center"/>
    </xf>
    <xf numFmtId="2" fontId="8" fillId="0" borderId="23" xfId="1" applyNumberFormat="1" applyFont="1" applyFill="1" applyBorder="1" applyAlignment="1" applyProtection="1">
      <alignment horizontal="right"/>
    </xf>
    <xf numFmtId="0" fontId="8" fillId="0" borderId="23" xfId="1" applyFont="1" applyFill="1" applyBorder="1" applyAlignment="1" applyProtection="1">
      <alignment horizontal="right"/>
    </xf>
    <xf numFmtId="9" fontId="8" fillId="0" borderId="23" xfId="1" applyNumberFormat="1" applyFont="1" applyFill="1" applyBorder="1" applyAlignment="1" applyProtection="1">
      <alignment horizontal="right"/>
    </xf>
    <xf numFmtId="0" fontId="8" fillId="0" borderId="28" xfId="1" applyFont="1" applyFill="1" applyBorder="1" applyAlignment="1" applyProtection="1">
      <alignment horizontal="right"/>
    </xf>
    <xf numFmtId="0" fontId="8" fillId="0" borderId="25" xfId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right"/>
    </xf>
    <xf numFmtId="0" fontId="8" fillId="0" borderId="31" xfId="1" applyFont="1" applyFill="1" applyBorder="1" applyAlignment="1" applyProtection="1">
      <alignment horizontal="right"/>
    </xf>
    <xf numFmtId="0" fontId="0" fillId="0" borderId="0" xfId="0" applyFill="1" applyProtection="1"/>
    <xf numFmtId="0" fontId="23" fillId="3" borderId="23" xfId="1" applyFont="1" applyFill="1" applyBorder="1" applyAlignment="1" applyProtection="1">
      <alignment horizontal="left" indent="1"/>
    </xf>
    <xf numFmtId="1" fontId="9" fillId="2" borderId="11" xfId="1" applyNumberFormat="1" applyFont="1" applyFill="1" applyBorder="1" applyAlignment="1" applyProtection="1">
      <alignment horizontal="center"/>
    </xf>
    <xf numFmtId="0" fontId="5" fillId="0" borderId="0" xfId="2" applyAlignment="1" applyProtection="1"/>
    <xf numFmtId="0" fontId="8" fillId="2" borderId="7" xfId="1" applyFont="1" applyFill="1" applyBorder="1" applyAlignment="1" applyProtection="1">
      <alignment horizontal="left" indent="1"/>
    </xf>
    <xf numFmtId="0" fontId="23" fillId="3" borderId="51" xfId="1" applyFont="1" applyFill="1" applyBorder="1" applyAlignment="1" applyProtection="1">
      <alignment horizontal="left" indent="1"/>
    </xf>
    <xf numFmtId="0" fontId="8" fillId="3" borderId="52" xfId="1" applyFont="1" applyFill="1" applyBorder="1" applyProtection="1"/>
    <xf numFmtId="2" fontId="8" fillId="3" borderId="45" xfId="1" applyNumberFormat="1" applyFont="1" applyFill="1" applyBorder="1" applyAlignment="1" applyProtection="1">
      <alignment horizontal="right"/>
    </xf>
    <xf numFmtId="2" fontId="8" fillId="0" borderId="51" xfId="1" applyNumberFormat="1" applyFont="1" applyFill="1" applyBorder="1" applyAlignment="1" applyProtection="1">
      <alignment horizontal="right"/>
    </xf>
    <xf numFmtId="4" fontId="8" fillId="3" borderId="36" xfId="1" applyNumberFormat="1" applyFont="1" applyFill="1" applyBorder="1" applyProtection="1"/>
    <xf numFmtId="0" fontId="8" fillId="2" borderId="8" xfId="1" applyFont="1" applyFill="1" applyBorder="1" applyAlignment="1" applyProtection="1">
      <alignment horizontal="left" indent="1"/>
    </xf>
    <xf numFmtId="0" fontId="8" fillId="2" borderId="8" xfId="1" applyFont="1" applyFill="1" applyBorder="1" applyAlignment="1" applyProtection="1">
      <alignment horizontal="center"/>
    </xf>
    <xf numFmtId="0" fontId="8" fillId="3" borderId="53" xfId="1" applyFont="1" applyFill="1" applyBorder="1" applyProtection="1"/>
    <xf numFmtId="2" fontId="8" fillId="0" borderId="53" xfId="1" applyNumberFormat="1" applyFont="1" applyFill="1" applyBorder="1" applyAlignment="1" applyProtection="1">
      <alignment horizontal="right"/>
    </xf>
    <xf numFmtId="2" fontId="8" fillId="3" borderId="29" xfId="1" applyNumberFormat="1" applyFont="1" applyFill="1" applyBorder="1" applyAlignment="1" applyProtection="1">
      <alignment horizontal="right"/>
    </xf>
    <xf numFmtId="165" fontId="8" fillId="3" borderId="21" xfId="1" applyNumberFormat="1" applyFont="1" applyFill="1" applyBorder="1" applyAlignment="1" applyProtection="1">
      <alignment horizontal="right"/>
    </xf>
    <xf numFmtId="2" fontId="23" fillId="3" borderId="24" xfId="1" applyNumberFormat="1" applyFont="1" applyFill="1" applyBorder="1" applyAlignment="1" applyProtection="1">
      <alignment horizontal="right"/>
    </xf>
    <xf numFmtId="4" fontId="8" fillId="3" borderId="54" xfId="1" applyNumberFormat="1" applyFont="1" applyFill="1" applyBorder="1" applyProtection="1"/>
    <xf numFmtId="2" fontId="8" fillId="0" borderId="24" xfId="1" applyNumberFormat="1" applyFont="1" applyFill="1" applyBorder="1" applyProtection="1"/>
    <xf numFmtId="2" fontId="8" fillId="0" borderId="21" xfId="1" applyNumberFormat="1" applyFont="1" applyFill="1" applyBorder="1" applyProtection="1"/>
    <xf numFmtId="0" fontId="23" fillId="0" borderId="0" xfId="0" applyFont="1" applyAlignment="1" applyProtection="1">
      <alignment horizontal="left" vertical="top"/>
    </xf>
    <xf numFmtId="0" fontId="23" fillId="0" borderId="13" xfId="1" applyFont="1" applyFill="1" applyBorder="1" applyAlignment="1" applyProtection="1">
      <alignment horizontal="left"/>
    </xf>
    <xf numFmtId="3" fontId="23" fillId="4" borderId="39" xfId="1" applyNumberFormat="1" applyFont="1" applyFill="1" applyBorder="1" applyAlignment="1" applyProtection="1">
      <alignment horizontal="left"/>
      <protection locked="0"/>
    </xf>
    <xf numFmtId="0" fontId="28" fillId="0" borderId="0" xfId="0" applyFont="1"/>
    <xf numFmtId="0" fontId="26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left"/>
    </xf>
    <xf numFmtId="0" fontId="17" fillId="3" borderId="55" xfId="0" applyFont="1" applyFill="1" applyBorder="1" applyProtection="1"/>
    <xf numFmtId="0" fontId="17" fillId="5" borderId="56" xfId="0" applyFont="1" applyFill="1" applyBorder="1" applyProtection="1">
      <protection locked="0"/>
    </xf>
    <xf numFmtId="0" fontId="1" fillId="4" borderId="14" xfId="1" applyFont="1" applyFill="1" applyBorder="1" applyAlignment="1" applyProtection="1">
      <alignment horizontal="left" vertical="top"/>
      <protection locked="0"/>
    </xf>
    <xf numFmtId="0" fontId="1" fillId="4" borderId="49" xfId="1" applyFont="1" applyFill="1" applyBorder="1" applyAlignment="1" applyProtection="1">
      <alignment horizontal="left" vertical="top"/>
      <protection locked="0"/>
    </xf>
    <xf numFmtId="0" fontId="1" fillId="4" borderId="50" xfId="1" applyFont="1" applyFill="1" applyBorder="1" applyAlignment="1" applyProtection="1">
      <alignment horizontal="left" vertical="top"/>
      <protection locked="0"/>
    </xf>
    <xf numFmtId="0" fontId="1" fillId="4" borderId="9" xfId="1" applyFont="1" applyFill="1" applyBorder="1" applyAlignment="1" applyProtection="1">
      <alignment horizontal="left" vertical="top"/>
      <protection locked="0"/>
    </xf>
    <xf numFmtId="0" fontId="1" fillId="4" borderId="0" xfId="1" applyFont="1" applyFill="1" applyBorder="1" applyAlignment="1" applyProtection="1">
      <alignment horizontal="left" vertical="top"/>
      <protection locked="0"/>
    </xf>
    <xf numFmtId="0" fontId="1" fillId="4" borderId="10" xfId="1" applyFont="1" applyFill="1" applyBorder="1" applyAlignment="1" applyProtection="1">
      <alignment horizontal="left" vertical="top"/>
      <protection locked="0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8" fillId="2" borderId="46" xfId="1" applyFont="1" applyFill="1" applyBorder="1" applyAlignment="1" applyProtection="1">
      <alignment horizontal="center"/>
    </xf>
    <xf numFmtId="0" fontId="16" fillId="2" borderId="0" xfId="1" applyFont="1" applyFill="1" applyAlignment="1" applyProtection="1">
      <alignment horizontal="left" vertical="center"/>
    </xf>
    <xf numFmtId="0" fontId="17" fillId="0" borderId="0" xfId="0" applyFont="1" applyAlignment="1">
      <alignment vertical="center"/>
    </xf>
    <xf numFmtId="0" fontId="14" fillId="3" borderId="0" xfId="1" applyFont="1" applyFill="1" applyAlignment="1" applyProtection="1"/>
    <xf numFmtId="0" fontId="13" fillId="3" borderId="0" xfId="0" applyFont="1" applyFill="1" applyAlignment="1" applyProtection="1"/>
    <xf numFmtId="0" fontId="1" fillId="0" borderId="0" xfId="1" applyFont="1" applyAlignment="1" applyProtection="1"/>
    <xf numFmtId="0" fontId="17" fillId="0" borderId="0" xfId="0" applyFont="1" applyAlignment="1" applyProtection="1"/>
    <xf numFmtId="0" fontId="7" fillId="2" borderId="39" xfId="1" applyFont="1" applyFill="1" applyBorder="1" applyAlignment="1" applyProtection="1">
      <alignment horizontal="left"/>
    </xf>
    <xf numFmtId="0" fontId="1" fillId="2" borderId="47" xfId="1" applyFont="1" applyFill="1" applyBorder="1" applyAlignment="1" applyProtection="1">
      <alignment horizontal="left"/>
    </xf>
    <xf numFmtId="0" fontId="7" fillId="2" borderId="9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0" fontId="1" fillId="2" borderId="10" xfId="1" applyFont="1" applyFill="1" applyBorder="1" applyAlignment="1" applyProtection="1">
      <alignment horizontal="left"/>
    </xf>
    <xf numFmtId="0" fontId="4" fillId="2" borderId="37" xfId="1" applyFont="1" applyFill="1" applyBorder="1" applyAlignment="1" applyProtection="1">
      <alignment horizontal="left" indent="1"/>
    </xf>
    <xf numFmtId="0" fontId="1" fillId="2" borderId="38" xfId="1" applyFont="1" applyFill="1" applyBorder="1" applyAlignment="1" applyProtection="1">
      <alignment horizontal="left" indent="1"/>
    </xf>
    <xf numFmtId="0" fontId="1" fillId="4" borderId="42" xfId="1" applyFont="1" applyFill="1" applyBorder="1" applyAlignment="1" applyProtection="1">
      <alignment horizontal="left" vertical="top" wrapText="1" indent="1"/>
      <protection locked="0"/>
    </xf>
    <xf numFmtId="0" fontId="1" fillId="4" borderId="43" xfId="1" applyFont="1" applyFill="1" applyBorder="1" applyAlignment="1" applyProtection="1">
      <alignment horizontal="left" vertical="top" wrapText="1" indent="1"/>
      <protection locked="0"/>
    </xf>
    <xf numFmtId="0" fontId="18" fillId="2" borderId="38" xfId="1" applyFont="1" applyFill="1" applyBorder="1" applyAlignment="1" applyProtection="1">
      <alignment horizontal="center"/>
    </xf>
    <xf numFmtId="0" fontId="18" fillId="2" borderId="38" xfId="1" applyFont="1" applyFill="1" applyBorder="1" applyAlignment="1" applyProtection="1">
      <alignment horizontal="left" indent="1"/>
    </xf>
    <xf numFmtId="0" fontId="1" fillId="2" borderId="9" xfId="1" applyFont="1" applyFill="1" applyBorder="1" applyAlignment="1" applyProtection="1">
      <alignment horizontal="left" vertical="top" indent="3"/>
    </xf>
    <xf numFmtId="0" fontId="1" fillId="2" borderId="0" xfId="1" applyFont="1" applyFill="1" applyBorder="1" applyAlignment="1" applyProtection="1">
      <alignment horizontal="left" vertical="top" indent="3"/>
    </xf>
    <xf numFmtId="0" fontId="1" fillId="2" borderId="10" xfId="1" applyFont="1" applyFill="1" applyBorder="1" applyAlignment="1" applyProtection="1">
      <alignment horizontal="left" indent="3"/>
    </xf>
    <xf numFmtId="3" fontId="8" fillId="4" borderId="37" xfId="1" applyNumberFormat="1" applyFont="1" applyFill="1" applyBorder="1" applyAlignment="1" applyProtection="1">
      <alignment horizontal="left"/>
      <protection locked="0"/>
    </xf>
    <xf numFmtId="0" fontId="17" fillId="4" borderId="38" xfId="0" applyFont="1" applyFill="1" applyBorder="1" applyAlignment="1" applyProtection="1">
      <alignment horizontal="left"/>
      <protection locked="0"/>
    </xf>
    <xf numFmtId="0" fontId="17" fillId="4" borderId="40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top"/>
    </xf>
    <xf numFmtId="0" fontId="17" fillId="0" borderId="10" xfId="0" applyFont="1" applyBorder="1" applyAlignment="1" applyProtection="1">
      <alignment horizontal="left" vertical="top"/>
    </xf>
    <xf numFmtId="0" fontId="1" fillId="2" borderId="12" xfId="1" applyFont="1" applyFill="1" applyBorder="1" applyAlignment="1" applyProtection="1">
      <alignment horizontal="left" vertical="top" indent="3"/>
    </xf>
    <xf numFmtId="0" fontId="17" fillId="0" borderId="13" xfId="0" applyFont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0" fontId="12" fillId="2" borderId="11" xfId="1" applyFont="1" applyFill="1" applyBorder="1" applyAlignment="1" applyProtection="1">
      <alignment horizontal="left"/>
    </xf>
    <xf numFmtId="0" fontId="12" fillId="2" borderId="24" xfId="1" applyFont="1" applyFill="1" applyBorder="1" applyAlignment="1" applyProtection="1">
      <alignment horizontal="left"/>
    </xf>
    <xf numFmtId="0" fontId="4" fillId="2" borderId="15" xfId="1" applyFont="1" applyFill="1" applyBorder="1" applyAlignment="1" applyProtection="1"/>
    <xf numFmtId="0" fontId="17" fillId="0" borderId="35" xfId="0" applyFont="1" applyBorder="1" applyProtection="1"/>
    <xf numFmtId="0" fontId="17" fillId="0" borderId="32" xfId="0" applyFont="1" applyBorder="1" applyProtection="1"/>
    <xf numFmtId="0" fontId="17" fillId="0" borderId="33" xfId="0" applyFont="1" applyBorder="1" applyProtection="1"/>
    <xf numFmtId="0" fontId="4" fillId="2" borderId="13" xfId="1" applyFont="1" applyFill="1" applyBorder="1" applyAlignment="1" applyProtection="1">
      <alignment horizontal="left"/>
    </xf>
    <xf numFmtId="0" fontId="17" fillId="0" borderId="13" xfId="0" applyFont="1" applyBorder="1" applyAlignment="1" applyProtection="1"/>
    <xf numFmtId="0" fontId="23" fillId="2" borderId="0" xfId="1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</cellXfs>
  <cellStyles count="20"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Hyperlänk" xfId="2" builtinId="8"/>
    <cellStyle name="Hyperlänk 2" xfId="5"/>
    <cellStyle name="Normal" xfId="0" builtinId="0"/>
    <cellStyle name="Normal 2" xfId="1"/>
    <cellStyle name="Normal 3" xfId="4"/>
    <cellStyle name="Valuta 2" xfId="3"/>
    <cellStyle name="Valuta 3" xfId="6"/>
  </cellStyles>
  <dxfs count="0"/>
  <tableStyles count="0" defaultTableStyle="TableStyleMedium9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Range="#REF!" noThreeD="1" sel="0" val="0"/>
</file>

<file path=xl/ctrlProps/ctrlProp2.xml><?xml version="1.0" encoding="utf-8"?>
<formControlPr xmlns="http://schemas.microsoft.com/office/spreadsheetml/2009/9/main" objectType="Drop" dropLines="47" dropStyle="combo" dx="16" fmlaRange="$K$11:$K$12" noThreeD="1" val="0"/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image" Target="../media/image2.emf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8</xdr:row>
      <xdr:rowOff>47625</xdr:rowOff>
    </xdr:from>
    <xdr:ext cx="1613481" cy="264560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48200" y="2743200"/>
          <a:ext cx="16134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v-SE" sz="1000"/>
        </a:p>
      </xdr:txBody>
    </xdr:sp>
    <xdr:clientData/>
  </xdr:oneCellAnchor>
  <xdr:oneCellAnchor>
    <xdr:from>
      <xdr:col>4</xdr:col>
      <xdr:colOff>19050</xdr:colOff>
      <xdr:row>12</xdr:row>
      <xdr:rowOff>47625</xdr:rowOff>
    </xdr:from>
    <xdr:ext cx="1613481" cy="264560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515225" y="2743200"/>
          <a:ext cx="16134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sv-SE" sz="10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9525</xdr:rowOff>
        </xdr:from>
        <xdr:to>
          <xdr:col>7</xdr:col>
          <xdr:colOff>0</xdr:colOff>
          <xdr:row>12</xdr:row>
          <xdr:rowOff>28575</xdr:rowOff>
        </xdr:to>
        <xdr:sp macro="" textlink="">
          <xdr:nvSpPr>
            <xdr:cNvPr id="1025" name="Drop Down 1" descr="BLAHA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12</xdr:row>
          <xdr:rowOff>0</xdr:rowOff>
        </xdr:from>
        <xdr:to>
          <xdr:col>6</xdr:col>
          <xdr:colOff>533400</xdr:colOff>
          <xdr:row>13</xdr:row>
          <xdr:rowOff>9525</xdr:rowOff>
        </xdr:to>
        <xdr:sp macro="" textlink="">
          <xdr:nvSpPr>
            <xdr:cNvPr id="1190" name="Drop Down 166" descr="BLAHA&#10;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xmlns="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1778000</xdr:colOff>
      <xdr:row>1</xdr:row>
      <xdr:rowOff>84667</xdr:rowOff>
    </xdr:from>
    <xdr:to>
      <xdr:col>6</xdr:col>
      <xdr:colOff>935567</xdr:colOff>
      <xdr:row>4</xdr:row>
      <xdr:rowOff>220134</xdr:rowOff>
    </xdr:to>
    <xdr:pic>
      <xdr:nvPicPr>
        <xdr:cNvPr id="2" name="Bildobjekt 1" descr="danagardlitho_4-f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7533" y="84667"/>
          <a:ext cx="1659467" cy="829734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</xdr:colOff>
      <xdr:row>1</xdr:row>
      <xdr:rowOff>118534</xdr:rowOff>
    </xdr:from>
    <xdr:to>
      <xdr:col>2</xdr:col>
      <xdr:colOff>2117</xdr:colOff>
      <xdr:row>5</xdr:row>
      <xdr:rowOff>1871</xdr:rowOff>
    </xdr:to>
    <xdr:pic>
      <xdr:nvPicPr>
        <xdr:cNvPr id="4" name="Bildobjekt 3" descr="_Logo_1_sve_cmyk.ep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33" y="118534"/>
          <a:ext cx="1744134" cy="1077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hyperlink" TargetMode="External" Target="http://www.kb.se/plikt/tryck/tryck"/>
  <Relationship Id="rId2" Type="http://schemas.openxmlformats.org/officeDocument/2006/relationships/printerSettings" Target="../printerSettings/printerSettings1.bin"/>
  <Relationship Id="rId3" Type="http://schemas.openxmlformats.org/officeDocument/2006/relationships/drawing" Target="../drawings/drawing1.xml"/>
  <Relationship Id="rId4" Type="http://schemas.openxmlformats.org/officeDocument/2006/relationships/vmlDrawing" Target="../drawings/vmlDrawing1.vml"/>
  <Relationship Id="rId5" Type="http://schemas.openxmlformats.org/officeDocument/2006/relationships/ctrlProp" Target="../ctrlProps/ctrlProp1.xml"/>
  <Relationship Id="rId6" Type="http://schemas.openxmlformats.org/officeDocument/2006/relationships/ctrlProp" Target="../ctrlProps/ctrlProp2.xml"/>
  <Relationship Id="rId7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topLeftCell="A15" zoomScale="90" zoomScaleNormal="90" zoomScalePageLayoutView="125" workbookViewId="0">
      <selection activeCell="B36" sqref="B36"/>
    </sheetView>
  </sheetViews>
  <sheetFormatPr defaultColWidth="8.85546875" defaultRowHeight="15" x14ac:dyDescent="0.25"/>
  <cols>
    <col min="1" max="1" width="0.7109375" style="37" customWidth="1"/>
    <col min="2" max="2" width="24" style="37" customWidth="1"/>
    <col min="3" max="3" width="46.7109375" style="37" customWidth="1"/>
    <col min="4" max="4" width="1" style="37" customWidth="1"/>
    <col min="5" max="5" width="33.140625" style="84" customWidth="1"/>
    <col min="6" max="6" width="14" style="123" hidden="1" customWidth="1"/>
    <col min="7" max="7" width="17.85546875" style="40" customWidth="1"/>
    <col min="8" max="8" width="9.140625" style="37" hidden="1" customWidth="1"/>
    <col min="9" max="9" width="15.42578125" style="37" hidden="1" customWidth="1"/>
    <col min="10" max="10" width="21.42578125" style="37" hidden="1" customWidth="1"/>
    <col min="11" max="11" width="48" style="37" hidden="1" customWidth="1"/>
    <col min="12" max="12" width="8.85546875" style="37" customWidth="1"/>
    <col min="13" max="16384" width="8.85546875" style="37"/>
  </cols>
  <sheetData>
    <row r="1" spans="2:11" s="48" customFormat="1" hidden="1" x14ac:dyDescent="0.25">
      <c r="B1" s="47" t="s">
        <v>40</v>
      </c>
      <c r="C1" s="46"/>
      <c r="D1" s="46"/>
      <c r="E1" s="163"/>
      <c r="F1" s="164"/>
      <c r="G1" s="164"/>
    </row>
    <row r="2" spans="2:11" s="84" customFormat="1" ht="18" x14ac:dyDescent="0.25">
      <c r="B2" s="10"/>
      <c r="C2" s="85"/>
      <c r="D2" s="85"/>
      <c r="E2" s="165"/>
      <c r="F2" s="166"/>
      <c r="G2" s="166"/>
    </row>
    <row r="3" spans="2:11" s="84" customFormat="1" ht="22.5" customHeight="1" x14ac:dyDescent="0.25">
      <c r="B3" s="86"/>
      <c r="C3" s="1"/>
      <c r="D3" s="2"/>
      <c r="E3" s="165"/>
      <c r="F3" s="166"/>
      <c r="G3" s="166"/>
    </row>
    <row r="4" spans="2:11" s="84" customFormat="1" ht="15.75" x14ac:dyDescent="0.25">
      <c r="B4" s="86"/>
      <c r="C4" s="1"/>
      <c r="D4" s="2"/>
      <c r="E4" s="165"/>
      <c r="F4" s="166"/>
      <c r="G4" s="166"/>
    </row>
    <row r="5" spans="2:11" s="84" customFormat="1" ht="39" customHeight="1" x14ac:dyDescent="0.25">
      <c r="B5" s="3"/>
      <c r="C5" s="87"/>
      <c r="D5" s="2"/>
      <c r="E5" s="165"/>
      <c r="F5" s="166"/>
      <c r="G5" s="166"/>
    </row>
    <row r="6" spans="2:11" s="88" customFormat="1" ht="30" customHeight="1" x14ac:dyDescent="0.25">
      <c r="B6" s="161" t="s">
        <v>35</v>
      </c>
      <c r="C6" s="162"/>
      <c r="D6" s="162"/>
      <c r="E6" s="162"/>
      <c r="F6" s="162"/>
      <c r="G6" s="162"/>
    </row>
    <row r="7" spans="2:11" s="84" customFormat="1" ht="15.75" x14ac:dyDescent="0.25">
      <c r="B7" s="49" t="s">
        <v>0</v>
      </c>
      <c r="C7" s="89"/>
      <c r="D7" s="2"/>
      <c r="E7" s="165"/>
      <c r="F7" s="166"/>
      <c r="G7" s="166"/>
    </row>
    <row r="8" spans="2:11" s="84" customFormat="1" ht="15.75" x14ac:dyDescent="0.25">
      <c r="B8" s="3"/>
      <c r="C8" s="1"/>
      <c r="D8" s="2"/>
      <c r="E8" s="165"/>
      <c r="F8" s="166"/>
      <c r="G8" s="166"/>
    </row>
    <row r="9" spans="2:11" s="84" customFormat="1" ht="15.75" x14ac:dyDescent="0.25">
      <c r="B9" s="5" t="s">
        <v>1</v>
      </c>
      <c r="C9" s="1"/>
      <c r="D9" s="2"/>
      <c r="E9" s="5" t="s">
        <v>2</v>
      </c>
      <c r="F9" s="108"/>
      <c r="G9" s="23"/>
    </row>
    <row r="10" spans="2:11" s="84" customFormat="1" ht="19.5" customHeight="1" x14ac:dyDescent="0.25">
      <c r="B10" s="11" t="s">
        <v>3</v>
      </c>
      <c r="C10" s="50"/>
      <c r="D10" s="4"/>
      <c r="E10" s="77" t="s">
        <v>7</v>
      </c>
      <c r="F10" s="109"/>
      <c r="G10" s="54"/>
      <c r="I10" s="90" t="s">
        <v>39</v>
      </c>
      <c r="J10" s="90" t="s">
        <v>31</v>
      </c>
      <c r="K10" s="91" t="s">
        <v>37</v>
      </c>
    </row>
    <row r="11" spans="2:11" s="84" customFormat="1" ht="19.5" customHeight="1" x14ac:dyDescent="0.25">
      <c r="B11" s="12" t="s">
        <v>5</v>
      </c>
      <c r="C11" s="51"/>
      <c r="D11" s="4"/>
      <c r="E11" s="78"/>
      <c r="F11" s="110"/>
      <c r="G11" s="92"/>
      <c r="I11" s="93" t="s">
        <v>19</v>
      </c>
      <c r="J11" s="94">
        <v>0</v>
      </c>
      <c r="K11" s="95" t="s">
        <v>50</v>
      </c>
    </row>
    <row r="12" spans="2:11" s="84" customFormat="1" ht="19.5" customHeight="1" x14ac:dyDescent="0.25">
      <c r="B12" s="12" t="s">
        <v>6</v>
      </c>
      <c r="C12" s="51"/>
      <c r="D12" s="4"/>
      <c r="E12" s="189" t="s">
        <v>4</v>
      </c>
      <c r="F12" s="190"/>
      <c r="G12" s="191"/>
      <c r="I12" s="96"/>
      <c r="J12" s="94">
        <f>SUM(J11+1)</f>
        <v>1</v>
      </c>
      <c r="K12" s="95" t="s">
        <v>38</v>
      </c>
    </row>
    <row r="13" spans="2:11" s="84" customFormat="1" ht="21" customHeight="1" x14ac:dyDescent="0.25">
      <c r="B13" s="13" t="s">
        <v>48</v>
      </c>
      <c r="C13" s="51"/>
      <c r="D13" s="4"/>
      <c r="E13" s="192"/>
      <c r="F13" s="193"/>
      <c r="G13" s="194"/>
      <c r="I13" s="97"/>
      <c r="J13" s="94">
        <f t="shared" ref="J13:J29" si="0">SUM(J12+1)</f>
        <v>2</v>
      </c>
      <c r="K13" s="95"/>
    </row>
    <row r="14" spans="2:11" s="84" customFormat="1" ht="19.5" customHeight="1" x14ac:dyDescent="0.25">
      <c r="B14" s="12" t="s">
        <v>8</v>
      </c>
      <c r="C14" s="51"/>
      <c r="D14" s="4"/>
      <c r="E14" s="79"/>
      <c r="F14" s="110"/>
      <c r="G14" s="79"/>
      <c r="I14" s="97"/>
      <c r="J14" s="94">
        <f t="shared" si="0"/>
        <v>3</v>
      </c>
      <c r="K14" s="97"/>
    </row>
    <row r="15" spans="2:11" s="84" customFormat="1" ht="19.5" customHeight="1" x14ac:dyDescent="0.25">
      <c r="B15" s="12" t="s">
        <v>9</v>
      </c>
      <c r="C15" s="51"/>
      <c r="D15" s="4"/>
      <c r="E15" s="197" t="s">
        <v>58</v>
      </c>
      <c r="F15" s="198"/>
      <c r="G15" s="198"/>
      <c r="I15" s="97"/>
      <c r="J15" s="94">
        <f t="shared" si="0"/>
        <v>4</v>
      </c>
      <c r="K15" s="97"/>
    </row>
    <row r="16" spans="2:11" s="84" customFormat="1" ht="19.5" customHeight="1" x14ac:dyDescent="0.25">
      <c r="B16" s="12" t="s">
        <v>10</v>
      </c>
      <c r="C16" s="51"/>
      <c r="D16" s="4"/>
      <c r="E16" s="143" t="s">
        <v>56</v>
      </c>
      <c r="F16" s="144"/>
      <c r="G16" s="145">
        <v>0</v>
      </c>
      <c r="I16" s="97"/>
      <c r="J16" s="94">
        <f t="shared" si="0"/>
        <v>5</v>
      </c>
      <c r="K16" s="97"/>
    </row>
    <row r="17" spans="1:11" s="84" customFormat="1" ht="15.75" x14ac:dyDescent="0.25">
      <c r="B17" s="29" t="s">
        <v>11</v>
      </c>
      <c r="C17" s="53"/>
      <c r="D17" s="4"/>
      <c r="E17" s="80" t="str">
        <f>CONCATENATE("Original samt ",G16, " kopior till beställaren")</f>
        <v>Original samt 0 kopior till beställaren</v>
      </c>
      <c r="F17" s="111"/>
      <c r="G17" s="98"/>
      <c r="I17" s="97"/>
      <c r="J17" s="94">
        <f t="shared" si="0"/>
        <v>6</v>
      </c>
      <c r="K17" s="97"/>
    </row>
    <row r="18" spans="1:11" s="84" customFormat="1" ht="17.25" customHeight="1" x14ac:dyDescent="0.25">
      <c r="B18" s="147"/>
      <c r="C18" s="100"/>
      <c r="D18" s="4"/>
      <c r="E18" s="81"/>
      <c r="F18" s="112"/>
      <c r="G18" s="101"/>
      <c r="I18" s="97"/>
      <c r="J18" s="94">
        <f t="shared" si="0"/>
        <v>7</v>
      </c>
      <c r="K18" s="97"/>
    </row>
    <row r="19" spans="1:11" s="84" customFormat="1" ht="17.25" customHeight="1" x14ac:dyDescent="0.25">
      <c r="B19" s="99"/>
      <c r="C19" s="100"/>
      <c r="D19" s="4"/>
      <c r="E19" s="81"/>
      <c r="F19" s="112"/>
      <c r="G19" s="101"/>
      <c r="I19" s="97"/>
      <c r="J19" s="94">
        <f t="shared" si="0"/>
        <v>8</v>
      </c>
      <c r="K19" s="97"/>
    </row>
    <row r="20" spans="1:11" s="84" customFormat="1" ht="15.75" x14ac:dyDescent="0.25">
      <c r="B20" s="3"/>
      <c r="C20" s="1"/>
      <c r="D20" s="4"/>
      <c r="E20" s="195" t="s">
        <v>52</v>
      </c>
      <c r="F20" s="196"/>
      <c r="G20" s="196"/>
      <c r="I20" s="97"/>
      <c r="J20" s="94">
        <f t="shared" si="0"/>
        <v>9</v>
      </c>
      <c r="K20" s="97"/>
    </row>
    <row r="21" spans="1:11" s="84" customFormat="1" ht="15.75" x14ac:dyDescent="0.25">
      <c r="B21" s="5" t="s">
        <v>12</v>
      </c>
      <c r="C21" s="14"/>
      <c r="D21" s="4"/>
      <c r="E21" s="167" t="s">
        <v>53</v>
      </c>
      <c r="F21" s="167"/>
      <c r="G21" s="168"/>
      <c r="I21" s="97"/>
      <c r="J21" s="94">
        <f t="shared" si="0"/>
        <v>10</v>
      </c>
      <c r="K21" s="97"/>
    </row>
    <row r="22" spans="1:11" s="84" customFormat="1" ht="15.75" x14ac:dyDescent="0.25">
      <c r="B22" s="102" t="s">
        <v>13</v>
      </c>
      <c r="C22" s="174"/>
      <c r="D22" s="4"/>
      <c r="E22" s="181"/>
      <c r="F22" s="182"/>
      <c r="G22" s="183"/>
      <c r="I22" s="97"/>
      <c r="J22" s="94">
        <f t="shared" si="0"/>
        <v>11</v>
      </c>
      <c r="K22" s="97"/>
    </row>
    <row r="23" spans="1:11" s="84" customFormat="1" ht="15.75" x14ac:dyDescent="0.25">
      <c r="A23" s="107"/>
      <c r="B23" s="35"/>
      <c r="C23" s="175"/>
      <c r="D23" s="2"/>
      <c r="E23" s="169" t="s">
        <v>51</v>
      </c>
      <c r="F23" s="170"/>
      <c r="G23" s="171"/>
      <c r="I23" s="97"/>
      <c r="J23" s="94">
        <f t="shared" si="0"/>
        <v>12</v>
      </c>
      <c r="K23" s="97"/>
    </row>
    <row r="24" spans="1:11" s="84" customFormat="1" x14ac:dyDescent="0.25">
      <c r="A24" s="107"/>
      <c r="B24" s="125">
        <f>B31+B32</f>
        <v>0</v>
      </c>
      <c r="C24" s="15" t="s">
        <v>14</v>
      </c>
      <c r="D24" s="5"/>
      <c r="E24" s="178" t="s">
        <v>63</v>
      </c>
      <c r="F24" s="184"/>
      <c r="G24" s="185"/>
      <c r="I24" s="97"/>
      <c r="J24" s="94">
        <f t="shared" si="0"/>
        <v>13</v>
      </c>
      <c r="K24" s="97"/>
    </row>
    <row r="25" spans="1:11" s="84" customFormat="1" x14ac:dyDescent="0.25">
      <c r="A25" s="107"/>
      <c r="B25" s="52">
        <f>C17+G16</f>
        <v>0</v>
      </c>
      <c r="C25" s="15" t="s">
        <v>15</v>
      </c>
      <c r="D25" s="103"/>
      <c r="E25" s="178"/>
      <c r="F25" s="179"/>
      <c r="G25" s="180"/>
      <c r="I25" s="97"/>
      <c r="J25" s="94">
        <f t="shared" si="0"/>
        <v>14</v>
      </c>
      <c r="K25" s="97"/>
    </row>
    <row r="26" spans="1:11" s="84" customFormat="1" x14ac:dyDescent="0.25">
      <c r="A26" s="107"/>
      <c r="B26" s="39"/>
      <c r="C26" s="28"/>
      <c r="D26" s="103"/>
      <c r="E26" s="186"/>
      <c r="F26" s="187"/>
      <c r="G26" s="188"/>
      <c r="I26" s="97"/>
      <c r="J26" s="94">
        <f t="shared" si="0"/>
        <v>15</v>
      </c>
      <c r="K26" s="97"/>
    </row>
    <row r="27" spans="1:11" s="84" customFormat="1" ht="9.75" customHeight="1" x14ac:dyDescent="0.25">
      <c r="A27" s="107"/>
      <c r="B27" s="38"/>
      <c r="C27" s="22"/>
      <c r="D27" s="22"/>
      <c r="E27" s="22"/>
      <c r="F27" s="113"/>
      <c r="G27" s="22"/>
      <c r="I27" s="97"/>
      <c r="J27" s="94">
        <f t="shared" si="0"/>
        <v>16</v>
      </c>
      <c r="K27" s="97"/>
    </row>
    <row r="28" spans="1:11" s="84" customFormat="1" ht="15.75" x14ac:dyDescent="0.25">
      <c r="A28" s="107"/>
      <c r="B28" s="176"/>
      <c r="C28" s="177"/>
      <c r="D28" s="2"/>
      <c r="E28" s="82"/>
      <c r="F28" s="114"/>
      <c r="G28" s="23"/>
      <c r="I28" s="97"/>
      <c r="J28" s="94">
        <f t="shared" si="0"/>
        <v>17</v>
      </c>
      <c r="K28" s="97"/>
    </row>
    <row r="29" spans="1:11" s="84" customFormat="1" x14ac:dyDescent="0.25">
      <c r="A29" s="107"/>
      <c r="B29" s="172" t="s">
        <v>16</v>
      </c>
      <c r="C29" s="173"/>
      <c r="D29" s="6"/>
      <c r="E29" s="16"/>
      <c r="F29" s="115" t="s">
        <v>36</v>
      </c>
      <c r="G29" s="24" t="s">
        <v>18</v>
      </c>
      <c r="I29" s="16" t="s">
        <v>17</v>
      </c>
      <c r="J29" s="94">
        <f t="shared" si="0"/>
        <v>18</v>
      </c>
      <c r="K29" s="97"/>
    </row>
    <row r="30" spans="1:11" s="104" customFormat="1" ht="17.25" customHeight="1" x14ac:dyDescent="0.25">
      <c r="A30" s="107"/>
      <c r="B30" s="127"/>
      <c r="C30" s="128" t="s">
        <v>45</v>
      </c>
      <c r="D30" s="129"/>
      <c r="E30" s="130"/>
      <c r="F30" s="131"/>
      <c r="G30" s="132"/>
      <c r="I30" s="130" t="s">
        <v>57</v>
      </c>
    </row>
    <row r="31" spans="1:11" s="84" customFormat="1" x14ac:dyDescent="0.25">
      <c r="A31" s="107"/>
      <c r="B31" s="43">
        <v>0</v>
      </c>
      <c r="C31" s="17" t="s">
        <v>29</v>
      </c>
      <c r="D31" s="7"/>
      <c r="E31" s="83"/>
      <c r="F31" s="141">
        <f>SUM((($B$25*$B$31)*I31)+($B$31/2*$B$25)*(0.06))</f>
        <v>0</v>
      </c>
      <c r="G31" s="140">
        <f>IF(0=B31,0,F31)</f>
        <v>0</v>
      </c>
      <c r="I31" s="83">
        <v>0.04</v>
      </c>
      <c r="J31" s="94"/>
      <c r="K31" s="97"/>
    </row>
    <row r="32" spans="1:11" s="84" customFormat="1" x14ac:dyDescent="0.25">
      <c r="A32" s="107"/>
      <c r="B32" s="43">
        <v>0</v>
      </c>
      <c r="C32" s="18" t="s">
        <v>30</v>
      </c>
      <c r="D32" s="8"/>
      <c r="E32" s="32"/>
      <c r="F32" s="142">
        <f>SUM((($B$25*$B$32)*I32)+($B$32/2*$B$25)*(0.06))</f>
        <v>0</v>
      </c>
      <c r="G32" s="140">
        <f>IF(0=B32,0,F32)</f>
        <v>0</v>
      </c>
      <c r="I32" s="32">
        <v>0.5</v>
      </c>
      <c r="J32" s="94"/>
      <c r="K32" s="97"/>
    </row>
    <row r="33" spans="1:9" s="104" customFormat="1" ht="17.25" customHeight="1" x14ac:dyDescent="0.25">
      <c r="A33" s="107"/>
      <c r="B33" s="133"/>
      <c r="C33" s="124" t="s">
        <v>54</v>
      </c>
      <c r="D33" s="31"/>
      <c r="E33" s="139" t="s">
        <v>17</v>
      </c>
      <c r="F33" s="116"/>
      <c r="G33" s="33"/>
      <c r="I33" s="32"/>
    </row>
    <row r="34" spans="1:9" s="104" customFormat="1" ht="17.25" customHeight="1" x14ac:dyDescent="0.25">
      <c r="A34" s="107"/>
      <c r="B34" s="134" t="s">
        <v>19</v>
      </c>
      <c r="C34" s="30" t="s">
        <v>49</v>
      </c>
      <c r="D34" s="31"/>
      <c r="E34" s="32">
        <v>2</v>
      </c>
      <c r="F34" s="116">
        <f>IF(B34="ja",(I34),0)</f>
        <v>2</v>
      </c>
      <c r="G34" s="33">
        <f t="shared" ref="G34:G38" si="1">F34*($B$25)</f>
        <v>0</v>
      </c>
      <c r="I34" s="32">
        <v>2</v>
      </c>
    </row>
    <row r="35" spans="1:9" s="104" customFormat="1" ht="17.25" customHeight="1" x14ac:dyDescent="0.25">
      <c r="A35" s="107"/>
      <c r="B35" s="133"/>
      <c r="C35" s="124" t="s">
        <v>55</v>
      </c>
      <c r="D35" s="31"/>
      <c r="F35" s="116"/>
      <c r="G35" s="33"/>
      <c r="I35" s="32"/>
    </row>
    <row r="36" spans="1:9" s="84" customFormat="1" x14ac:dyDescent="0.25">
      <c r="A36" s="107"/>
      <c r="B36" s="44"/>
      <c r="C36" s="18" t="s">
        <v>42</v>
      </c>
      <c r="D36" s="8"/>
      <c r="E36" s="32">
        <v>6</v>
      </c>
      <c r="F36" s="116">
        <f>IF(B36="ja",(I36),0)</f>
        <v>0</v>
      </c>
      <c r="G36" s="25">
        <f t="shared" si="1"/>
        <v>0</v>
      </c>
      <c r="I36" s="32">
        <v>6</v>
      </c>
    </row>
    <row r="37" spans="1:9" s="104" customFormat="1" x14ac:dyDescent="0.25">
      <c r="A37" s="107"/>
      <c r="B37" s="44"/>
      <c r="C37" s="18" t="s">
        <v>43</v>
      </c>
      <c r="D37" s="8"/>
      <c r="E37" s="32">
        <v>2</v>
      </c>
      <c r="F37" s="116">
        <f>IF(B37="ja",(I37),0)</f>
        <v>0</v>
      </c>
      <c r="G37" s="25">
        <f t="shared" si="1"/>
        <v>0</v>
      </c>
      <c r="I37" s="32">
        <v>2</v>
      </c>
    </row>
    <row r="38" spans="1:9" s="84" customFormat="1" ht="17.25" customHeight="1" x14ac:dyDescent="0.25">
      <c r="A38" s="107"/>
      <c r="B38" s="44"/>
      <c r="C38" s="18" t="s">
        <v>34</v>
      </c>
      <c r="D38" s="34"/>
      <c r="E38" s="137">
        <v>12</v>
      </c>
      <c r="F38" s="116">
        <f>IF(B38="ja",(I38),0)</f>
        <v>0</v>
      </c>
      <c r="G38" s="25">
        <f t="shared" si="1"/>
        <v>0</v>
      </c>
      <c r="I38" s="32">
        <v>10</v>
      </c>
    </row>
    <row r="39" spans="1:9" s="104" customFormat="1" ht="17.25" customHeight="1" x14ac:dyDescent="0.25">
      <c r="A39" s="107"/>
      <c r="B39" s="133"/>
      <c r="C39" s="124" t="s">
        <v>44</v>
      </c>
      <c r="D39" s="135"/>
      <c r="E39" s="149"/>
      <c r="F39" s="136"/>
      <c r="G39" s="33"/>
    </row>
    <row r="40" spans="1:9" s="84" customFormat="1" x14ac:dyDescent="0.25">
      <c r="A40" s="107"/>
      <c r="B40" s="45"/>
      <c r="C40" s="18" t="s">
        <v>41</v>
      </c>
      <c r="D40" s="8"/>
      <c r="E40" s="138">
        <v>425</v>
      </c>
      <c r="F40" s="116">
        <f>IF(B40&gt;0,(B40*E40),0)</f>
        <v>0</v>
      </c>
      <c r="G40" s="26">
        <f>F40</f>
        <v>0</v>
      </c>
    </row>
    <row r="41" spans="1:9" s="84" customFormat="1" x14ac:dyDescent="0.25">
      <c r="A41" s="107"/>
      <c r="B41" s="45"/>
      <c r="C41" s="18"/>
      <c r="D41" s="8"/>
      <c r="E41" s="36"/>
      <c r="F41" s="116"/>
      <c r="G41" s="26"/>
    </row>
    <row r="42" spans="1:9" s="84" customFormat="1" x14ac:dyDescent="0.25">
      <c r="A42" s="107"/>
      <c r="B42" s="45"/>
      <c r="C42" s="18"/>
      <c r="D42" s="8"/>
      <c r="E42" s="36"/>
      <c r="F42" s="116"/>
      <c r="G42" s="26"/>
    </row>
    <row r="43" spans="1:9" s="84" customFormat="1" x14ac:dyDescent="0.25">
      <c r="A43" s="107"/>
      <c r="B43" s="20"/>
      <c r="C43" s="21" t="s">
        <v>20</v>
      </c>
      <c r="D43" s="9"/>
      <c r="E43" s="19"/>
      <c r="F43" s="117"/>
      <c r="G43" s="27">
        <f>SUM(G31:G42)</f>
        <v>0</v>
      </c>
    </row>
    <row r="44" spans="1:9" s="84" customFormat="1" x14ac:dyDescent="0.25">
      <c r="A44" s="107"/>
      <c r="B44" s="20" t="s">
        <v>19</v>
      </c>
      <c r="C44" s="18" t="s">
        <v>21</v>
      </c>
      <c r="D44" s="8"/>
      <c r="E44" s="56">
        <v>1</v>
      </c>
      <c r="F44" s="118"/>
      <c r="G44" s="26">
        <f>G43*E44</f>
        <v>0</v>
      </c>
    </row>
    <row r="45" spans="1:9" s="84" customFormat="1" x14ac:dyDescent="0.25">
      <c r="A45" s="107"/>
      <c r="B45" s="133"/>
      <c r="C45" s="124" t="s">
        <v>66</v>
      </c>
      <c r="D45" s="135"/>
      <c r="E45" s="149"/>
      <c r="F45" s="136"/>
      <c r="G45" s="33"/>
    </row>
    <row r="46" spans="1:9" s="84" customFormat="1" x14ac:dyDescent="0.25">
      <c r="A46" s="107"/>
      <c r="B46" s="133"/>
      <c r="C46" s="18" t="s">
        <v>67</v>
      </c>
      <c r="D46" s="8"/>
      <c r="E46" s="138" t="s">
        <v>68</v>
      </c>
      <c r="F46" s="116">
        <f>IF(B46&gt;0,(B46*E46),0)</f>
        <v>0</v>
      </c>
      <c r="G46" s="26">
        <f>B25*8</f>
        <v>0</v>
      </c>
    </row>
    <row r="47" spans="1:9" s="84" customFormat="1" x14ac:dyDescent="0.25">
      <c r="A47" s="107"/>
      <c r="B47" s="44"/>
      <c r="C47" s="18" t="s">
        <v>32</v>
      </c>
      <c r="D47" s="8"/>
      <c r="E47" s="55">
        <v>1000</v>
      </c>
      <c r="F47" s="116">
        <f>IF(B47="ja",(E47),0)</f>
        <v>0</v>
      </c>
      <c r="G47" s="26">
        <f>F47</f>
        <v>0</v>
      </c>
    </row>
    <row r="48" spans="1:9" s="84" customFormat="1" x14ac:dyDescent="0.25">
      <c r="A48" s="107"/>
      <c r="B48" s="57"/>
      <c r="C48" s="18" t="s">
        <v>22</v>
      </c>
      <c r="D48" s="8"/>
      <c r="E48" s="41"/>
      <c r="F48" s="117"/>
      <c r="G48" s="26">
        <f>IF(E48="",0,E48)</f>
        <v>0</v>
      </c>
    </row>
    <row r="49" spans="1:7" s="105" customFormat="1" x14ac:dyDescent="0.25">
      <c r="A49" s="107"/>
      <c r="B49" s="57"/>
      <c r="C49" s="18" t="s">
        <v>23</v>
      </c>
      <c r="D49" s="8"/>
      <c r="E49" s="19"/>
      <c r="F49" s="117"/>
      <c r="G49" s="42">
        <v>0</v>
      </c>
    </row>
    <row r="50" spans="1:7" s="84" customFormat="1" ht="15.75" customHeight="1" x14ac:dyDescent="0.25">
      <c r="A50" s="107"/>
      <c r="B50" s="20"/>
      <c r="C50" s="21" t="s">
        <v>24</v>
      </c>
      <c r="D50" s="9"/>
      <c r="E50" s="58" t="e">
        <f>CONCATENATE(ROUND(G50/B25,2)," per st")</f>
        <v>#DIV/0!</v>
      </c>
      <c r="F50" s="116"/>
      <c r="G50" s="27">
        <f>SUM(G43:G49)</f>
        <v>0</v>
      </c>
    </row>
    <row r="51" spans="1:7" s="84" customFormat="1" ht="23.25" customHeight="1" x14ac:dyDescent="0.25">
      <c r="A51" s="107"/>
      <c r="B51" s="20"/>
      <c r="C51" s="59" t="s">
        <v>25</v>
      </c>
      <c r="D51" s="8"/>
      <c r="E51" s="60">
        <v>0.25</v>
      </c>
      <c r="F51" s="117"/>
      <c r="G51" s="26">
        <f>SUM(G50*E51)</f>
        <v>0</v>
      </c>
    </row>
    <row r="52" spans="1:7" s="84" customFormat="1" x14ac:dyDescent="0.25">
      <c r="A52" s="107"/>
      <c r="B52" s="20"/>
      <c r="C52" s="61" t="s">
        <v>33</v>
      </c>
      <c r="D52" s="62"/>
      <c r="E52" s="63" t="e">
        <f>CONCATENATE(ROUND(G52/B25,2)," per st")</f>
        <v>#DIV/0!</v>
      </c>
      <c r="F52" s="119"/>
      <c r="G52" s="64">
        <f>(G50+G51)*0.06</f>
        <v>0</v>
      </c>
    </row>
    <row r="53" spans="1:7" s="84" customFormat="1" ht="15.75" thickBot="1" x14ac:dyDescent="0.3">
      <c r="A53" s="107"/>
      <c r="B53" s="20"/>
      <c r="C53" s="65" t="s">
        <v>26</v>
      </c>
      <c r="D53" s="66"/>
      <c r="E53" s="67"/>
      <c r="F53" s="120"/>
      <c r="G53" s="68">
        <f>SUM(G50:G52)</f>
        <v>0</v>
      </c>
    </row>
    <row r="54" spans="1:7" s="84" customFormat="1" ht="15.75" thickTop="1" x14ac:dyDescent="0.25">
      <c r="A54" s="107"/>
      <c r="B54" s="20"/>
      <c r="C54" s="17" t="s">
        <v>27</v>
      </c>
      <c r="D54" s="7"/>
      <c r="E54" s="69"/>
      <c r="F54" s="121"/>
      <c r="G54" s="25" t="e">
        <f>G53/$B$25</f>
        <v>#DIV/0!</v>
      </c>
    </row>
    <row r="55" spans="1:7" s="84" customFormat="1" x14ac:dyDescent="0.25">
      <c r="A55" s="107"/>
      <c r="B55" s="70"/>
      <c r="C55" s="71" t="s">
        <v>28</v>
      </c>
      <c r="D55" s="72"/>
      <c r="E55" s="63"/>
      <c r="F55" s="119"/>
      <c r="G55" s="73" t="e">
        <f>IF(MOD(G54,5)=0, G54,IF(MOD(G54,5)&lt;2.5,G54-MOD(G54,5),5-MOD(G54,5)+G54))</f>
        <v>#DIV/0!</v>
      </c>
    </row>
    <row r="56" spans="1:7" s="84" customFormat="1" x14ac:dyDescent="0.25">
      <c r="A56" s="107"/>
      <c r="B56" s="39"/>
      <c r="C56" s="160"/>
      <c r="D56" s="74"/>
      <c r="E56" s="75"/>
      <c r="F56" s="122"/>
      <c r="G56" s="76"/>
    </row>
    <row r="57" spans="1:7" s="84" customFormat="1" ht="21.95" customHeight="1" x14ac:dyDescent="0.25">
      <c r="A57" s="107"/>
      <c r="B57" s="148" t="s">
        <v>61</v>
      </c>
      <c r="F57" s="107"/>
      <c r="G57" s="106"/>
    </row>
    <row r="58" spans="1:7" s="84" customFormat="1" ht="16.5" customHeight="1" x14ac:dyDescent="0.25">
      <c r="A58" s="107"/>
      <c r="B58" s="84" t="s">
        <v>46</v>
      </c>
      <c r="F58" s="107"/>
      <c r="G58" s="106"/>
    </row>
    <row r="59" spans="1:7" x14ac:dyDescent="0.25">
      <c r="B59" s="151"/>
      <c r="C59" s="152"/>
      <c r="D59" s="152"/>
      <c r="E59" s="152"/>
      <c r="F59" s="152"/>
      <c r="G59" s="153"/>
    </row>
    <row r="60" spans="1:7" x14ac:dyDescent="0.25">
      <c r="B60" s="154"/>
      <c r="C60" s="155"/>
      <c r="D60" s="155"/>
      <c r="E60" s="155"/>
      <c r="F60" s="155"/>
      <c r="G60" s="156"/>
    </row>
    <row r="61" spans="1:7" x14ac:dyDescent="0.25">
      <c r="B61" s="157"/>
      <c r="C61" s="158"/>
      <c r="D61" s="158"/>
      <c r="E61" s="158"/>
      <c r="F61" s="158"/>
      <c r="G61" s="159"/>
    </row>
    <row r="62" spans="1:7" ht="15.75" thickBot="1" x14ac:dyDescent="0.3"/>
    <row r="63" spans="1:7" ht="15.75" thickBot="1" x14ac:dyDescent="0.3">
      <c r="B63" s="37" t="s">
        <v>62</v>
      </c>
      <c r="E63" s="150" t="s">
        <v>65</v>
      </c>
    </row>
    <row r="64" spans="1:7" x14ac:dyDescent="0.25">
      <c r="B64" s="37" t="s">
        <v>64</v>
      </c>
    </row>
    <row r="65" spans="2:7" x14ac:dyDescent="0.25">
      <c r="B65" s="146" t="s">
        <v>60</v>
      </c>
      <c r="E65" s="37"/>
      <c r="F65" s="37"/>
      <c r="G65" s="37"/>
    </row>
    <row r="66" spans="2:7" x14ac:dyDescent="0.25">
      <c r="B66" s="37" t="s">
        <v>59</v>
      </c>
    </row>
    <row r="67" spans="2:7" x14ac:dyDescent="0.25">
      <c r="B67" s="126" t="s">
        <v>47</v>
      </c>
    </row>
  </sheetData>
  <sheetProtection algorithmName="SHA-512" hashValue="1OTGpC5HCf8EY7NtN56FCNCz2WsSYI1vYUv3sTtGOFvIx36fq2xu0W83O09Nke/5mGLO1tpz5aBU+kuBqq1/UQ==" saltValue="zvuPVXme35vD7zeA7qsgcQ==" spinCount="100000" sheet="1" selectLockedCells="1"/>
  <mergeCells count="21">
    <mergeCell ref="E12:G12"/>
    <mergeCell ref="E13:G13"/>
    <mergeCell ref="E7:G7"/>
    <mergeCell ref="E8:G8"/>
    <mergeCell ref="E20:G20"/>
    <mergeCell ref="E15:G15"/>
    <mergeCell ref="E21:G21"/>
    <mergeCell ref="E23:G23"/>
    <mergeCell ref="B29:C29"/>
    <mergeCell ref="C22:C23"/>
    <mergeCell ref="B28:C28"/>
    <mergeCell ref="E25:G25"/>
    <mergeCell ref="E22:G22"/>
    <mergeCell ref="E24:G24"/>
    <mergeCell ref="E26:G26"/>
    <mergeCell ref="B6:G6"/>
    <mergeCell ref="E1:G1"/>
    <mergeCell ref="E2:G2"/>
    <mergeCell ref="E3:G3"/>
    <mergeCell ref="E4:G4"/>
    <mergeCell ref="E5:G5"/>
  </mergeCells>
  <phoneticPr fontId="25" type="noConversion"/>
  <dataValidations count="4">
    <dataValidation type="list" allowBlank="1" showInputMessage="1" showErrorMessage="1" sqref="H17">
      <formula1>#REF!</formula1>
    </dataValidation>
    <dataValidation type="list" allowBlank="1" showInputMessage="1" showErrorMessage="1" sqref="K14:K15 E13:G13">
      <formula1>$K$11:$K$12</formula1>
    </dataValidation>
    <dataValidation type="list" allowBlank="1" showInputMessage="1" showErrorMessage="1" sqref="B47 B36:B38">
      <formula1>$I$11:$I$12</formula1>
    </dataValidation>
    <dataValidation type="list" allowBlank="1" showInputMessage="1" showErrorMessage="1" sqref="G16">
      <formula1>$J$11:$J$29</formula1>
    </dataValidation>
  </dataValidations>
  <hyperlinks>
    <hyperlink ref="B67" r:id="rId1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  <colBreaks count="1" manualBreakCount="1">
    <brk id="7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 altText="BLAHA_x000a_">
                <anchor moveWithCells="1" sizeWithCells="1">
                  <from>
                    <xdr:col>7</xdr:col>
                    <xdr:colOff>0</xdr:colOff>
                    <xdr:row>11</xdr:row>
                    <xdr:rowOff>9525</xdr:rowOff>
                  </from>
                  <to>
                    <xdr:col>7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" name="Drop Down 166">
              <controlPr defaultSize="0" autoLine="0" autoPict="0" altText="BLAHA_x000a_">
                <anchor moveWithCells="1" sizeWithCells="1">
                  <from>
                    <xdr:col>4</xdr:col>
                    <xdr:colOff>66675</xdr:colOff>
                    <xdr:row>12</xdr:row>
                    <xdr:rowOff>0</xdr:rowOff>
                  </from>
                  <to>
                    <xdr:col>6</xdr:col>
                    <xdr:colOff>533400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67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A2C507FB5F74984D281B664FC8243" ma:contentTypeVersion="25" ma:contentTypeDescription="Skapa ett nytt dokument." ma:contentTypeScope="" ma:versionID="d4e57425964f1963e2895a7f213f5380">
  <xsd:schema xmlns:xsd="http://www.w3.org/2001/XMLSchema" xmlns:xs="http://www.w3.org/2001/XMLSchema" xmlns:p="http://schemas.microsoft.com/office/2006/metadata/properties" xmlns:ns2="951d0ee7-b27a-486c-9769-5a4c526f94af" xmlns:ns3="33c1be06-b116-467c-a962-fa12f55a33e2" targetNamespace="http://schemas.microsoft.com/office/2006/metadata/properties" ma:root="true" ma:fieldsID="b1765e0fe276acc70f8ff6d1cbd2cf2f" ns2:_="" ns3:_="">
    <xsd:import namespace="951d0ee7-b27a-486c-9769-5a4c526f94af"/>
    <xsd:import namespace="33c1be06-b116-467c-a962-fa12f55a33e2"/>
    <xsd:element name="properties">
      <xsd:complexType>
        <xsd:sequence>
          <xsd:element name="documentManagement">
            <xsd:complexType>
              <xsd:all>
                <xsd:element ref="ns2:Dokumenttyp0"/>
                <xsd:element ref="ns2:Dokument_x00e4_gare"/>
                <xsd:element ref="ns2:Beslutsniv_x00e5_" minOccurs="0"/>
                <xsd:element ref="ns3:Visa_x0020_på_x0020_MW" minOccurs="0"/>
                <xsd:element ref="ns2:_x00c5_r" minOccurs="0"/>
                <xsd:element ref="ns2:h4vk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0ee7-b27a-486c-9769-5a4c526f94af" elementFormDefault="qualified">
    <xsd:import namespace="http://schemas.microsoft.com/office/2006/documentManagement/types"/>
    <xsd:import namespace="http://schemas.microsoft.com/office/infopath/2007/PartnerControls"/>
    <xsd:element name="Dokumenttyp0" ma:index="2" ma:displayName="Dokumenttyp" ma:format="RadioButtons" ma:indexed="true" ma:internalName="Dokumenttyp0">
      <xsd:simpleType>
        <xsd:restriction base="dms:Choice">
          <xsd:enumeration value="Arbetsdokument; Arbetsdokument"/>
          <xsd:enumeration value="Beskrivning; Beskrivning"/>
          <xsd:enumeration value="Beskrivning; Checklista"/>
          <xsd:enumeration value="Beskrivning; Flödesschema"/>
          <xsd:enumeration value="Beskrivning; Manual"/>
          <xsd:enumeration value="Beskrivning; Modell"/>
          <xsd:enumeration value="Beskrivning; Process"/>
          <xsd:enumeration value="Blankett; Blankett"/>
          <xsd:enumeration value="Blankett; Fullmakt"/>
          <xsd:enumeration value="Blankett; Protokoll"/>
          <xsd:enumeration value="Information; Effektkarta"/>
          <xsd:enumeration value="Information; Gallringsprotokoll"/>
          <xsd:enumeration value="Information; Inbjudan"/>
          <xsd:enumeration value="Information; Information"/>
          <xsd:enumeration value="Information; Plan"/>
          <xsd:enumeration value="Information; Process"/>
          <xsd:enumeration value="Information; Rapport"/>
          <xsd:enumeration value="Information; Rekommendation"/>
          <xsd:enumeration value="Information; Remissvar"/>
          <xsd:enumeration value="Information; Ställningstagande"/>
          <xsd:enumeration value="Information; Tidsplan"/>
          <xsd:enumeration value="Information; Yttrande"/>
          <xsd:enumeration value="Mall; Mall"/>
          <xsd:enumeration value="Mötesdokument; Anteckning"/>
          <xsd:enumeration value="Mötesdokument; Dagordning"/>
          <xsd:enumeration value="Mötesdokument; Protokoll"/>
        </xsd:restriction>
      </xsd:simpleType>
    </xsd:element>
    <xsd:element name="Dokument_x00e4_gare" ma:index="3" ma:displayName="Dokumentägare (avd)" ma:format="RadioButtons" ma:indexed="true" ma:internalName="Dokument_x00e4_gare">
      <xsd:simpleType>
        <xsd:restriction base="dms:Choice">
          <xsd:enumeration value="Arbetsmiljökommitten"/>
          <xsd:enumeration value="Avdelningen för verksamhetsutveckling och myndighetsstöd"/>
          <xsd:enumeration value="Biblioteket"/>
          <xsd:enumeration value="Campus- och IT-avdelningen"/>
          <xsd:enumeration value="CBEES"/>
          <xsd:enumeration value="Centrum för praktisk kunskap"/>
          <xsd:enumeration value="Centrum för studier av politikens organisering"/>
          <xsd:enumeration value="Ekonomiavdelningen"/>
          <xsd:enumeration value="Enheten för ekonomisk verksamhetsplanering"/>
          <xsd:enumeration value="ENTER Forum"/>
          <xsd:enumeration value="Fakultetsnämnden"/>
          <xsd:enumeration value="Förvaltningsakademin"/>
          <xsd:enumeration value="Förvaltningschef"/>
          <xsd:enumeration value="Hr-avdelningen"/>
          <xsd:enumeration value="Högskolegemensamt"/>
          <xsd:enumeration value="Högskolestyrelsen"/>
          <xsd:enumeration value="Institutionen för historia och samtidsstudier"/>
          <xsd:enumeration value="Institutionen för kultur och lärande"/>
          <xsd:enumeration value="Institutionen för natur, miljö och teknik"/>
          <xsd:enumeration value="Institutionen för polisiärt arbete"/>
          <xsd:enumeration value="Institutionen för samhällsvetenskaper"/>
          <xsd:enumeration value="Kommunikationsavdelningen"/>
          <xsd:enumeration value="Ledningen"/>
          <xsd:enumeration value="Lärarutbildningen"/>
          <xsd:enumeration value="Maris"/>
          <xsd:enumeration value="ReInvent"/>
          <xsd:enumeration value="Samtidshistoriska institutet"/>
          <xsd:enumeration value="SCOHOST"/>
          <xsd:enumeration value="Studentavdelningen"/>
        </xsd:restriction>
      </xsd:simpleType>
    </xsd:element>
    <xsd:element name="Beslutsniv_x00e5_" ma:index="4" nillable="true" ma:displayName="Beslutsnivå" ma:format="RadioButtons" ma:indexed="true" ma:internalName="Beslutsniv_x00e5_">
      <xsd:simpleType>
        <xsd:restriction base="dms:Choice">
          <xsd:enumeration value="Administrativ chef"/>
          <xsd:enumeration value="Akademisk ledare"/>
          <xsd:enumeration value="Avdelningschef"/>
          <xsd:enumeration value="Fakultetsnämnden"/>
          <xsd:enumeration value="Forsknings- och forskarutbildningsutskottet"/>
          <xsd:enumeration value="Förvaltningschef"/>
          <xsd:enumeration value="Grundutbildningsutskottet"/>
          <xsd:enumeration value="Högskolestyrelsen"/>
          <xsd:enumeration value="Institutionsnämnd"/>
          <xsd:enumeration value="Ledning"/>
          <xsd:enumeration value="Prefekt"/>
          <xsd:enumeration value="Rektor"/>
          <xsd:enumeration value="RK HUM"/>
          <xsd:enumeration value="RK SAM"/>
        </xsd:restriction>
      </xsd:simpleType>
    </xsd:element>
    <xsd:element name="_x00c5_r" ma:index="6" nillable="true" ma:displayName="År" ma:format="RadioButtons" ma:indexed="true" ma:internalName="_x00c5_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h4vk" ma:index="7" nillable="true" ma:displayName="Text" ma:internalName="h4vk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f7b73f45-bb56-46d2-9953-d8e45a2109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be06-b116-467c-a962-fa12f55a33e2" elementFormDefault="qualified">
    <xsd:import namespace="http://schemas.microsoft.com/office/2006/documentManagement/types"/>
    <xsd:import namespace="http://schemas.microsoft.com/office/infopath/2007/PartnerControls"/>
    <xsd:element name="Visa_x0020_på_x0020_MW" ma:index="5" nillable="true" ma:displayName="Visa på MW" ma:default="1" ma:indexed="true" ma:internalName="Visa_x0020_p_x00e5__x0020_MW">
      <xsd:simpleType>
        <xsd:restriction base="dms:Boolean"/>
      </xsd:simpleType>
    </xsd:element>
    <xsd:element name="TaxCatchAll" ma:index="26" nillable="true" ma:displayName="Taxonomy Catch All Column" ma:hidden="true" ma:list="{f58d11f8-e9a0-4a4e-a07d-66a614ab344e}" ma:internalName="TaxCatchAll" ma:showField="CatchAllData" ma:web="33c1be06-b116-467c-a962-fa12f55a33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vk xmlns="951d0ee7-b27a-486c-9769-5a4c526f94af" xsi:nil="true"/>
    <Dokument_x00e4_gare xmlns="951d0ee7-b27a-486c-9769-5a4c526f94af">Studentavdelningen</Dokument_x00e4_gare>
    <Beslutsniv_x00e5_ xmlns="951d0ee7-b27a-486c-9769-5a4c526f94af" xsi:nil="true"/>
    <Visa_x0020_på_x0020_MW xmlns="33c1be06-b116-467c-a962-fa12f55a33e2">true</Visa_x0020_på_x0020_MW>
    <_x00c5_r xmlns="951d0ee7-b27a-486c-9769-5a4c526f94af" xsi:nil="true"/>
    <Dokumenttyp0 xmlns="951d0ee7-b27a-486c-9769-5a4c526f94af">Blankett; Blankett</Dokumenttyp0>
    <lcf76f155ced4ddcb4097134ff3c332f xmlns="951d0ee7-b27a-486c-9769-5a4c526f94af">
      <Terms xmlns="http://schemas.microsoft.com/office/infopath/2007/PartnerControls"/>
    </lcf76f155ced4ddcb4097134ff3c332f>
    <TaxCatchAll xmlns="33c1be06-b116-467c-a962-fa12f55a33e2" xsi:nil="true"/>
  </documentManagement>
</p:properties>
</file>

<file path=customXml/itemProps1.xml><?xml version="1.0" encoding="utf-8"?>
<ds:datastoreItem xmlns:ds="http://schemas.openxmlformats.org/officeDocument/2006/customXml" ds:itemID="{8B8EDC34-3C65-494F-93C2-86F89167848B}"/>
</file>

<file path=customXml/itemProps2.xml><?xml version="1.0" encoding="utf-8"?>
<ds:datastoreItem xmlns:ds="http://schemas.openxmlformats.org/officeDocument/2006/customXml" ds:itemID="{03D5493F-557E-4DAF-86E8-3F57FB937DBA}"/>
</file>

<file path=customXml/itemProps3.xml><?xml version="1.0" encoding="utf-8"?>
<ds:datastoreItem xmlns:ds="http://schemas.openxmlformats.org/officeDocument/2006/customXml" ds:itemID="{8EAB49A2-9E17-4A30-AC7F-C9432742A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Beställningsblankett Kompendium</vt:lpstr>
      <vt:lpstr>'Beställningsblankett Kompendium'!Utskriftsområde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Beställningsblankett kompendier</dc:title>
  <dc:creator>Studentavdelningen</dc:creator>
  <cp:keywords>Blankett</cp:keywords>
  <cp:lastModifiedBy>Karin Magnusson</cp:lastModifiedBy>
  <cp:lastPrinted>2018-11-28T16:34:17Z</cp:lastPrinted>
  <dcterms:created xsi:type="dcterms:W3CDTF">2013-04-30T15:02:21Z</dcterms:created>
  <dcterms:modified xsi:type="dcterms:W3CDTF">2018-12-18T14:26:14Z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0x01010070BA2C507FB5F74984D281B664FC8243</vt:lpwstr>
  </property>
  <property fmtid="{D5CDD505-2E9C-101B-9397-08002B2CF9AE}" pid="3" name="Dokumenttyp">
    <vt:lpwstr>Blankett</vt:lpwstr>
  </property>
  <property fmtid="{D5CDD505-2E9C-101B-9397-08002B2CF9AE}" pid="4" name="Innehållsansvarig">
    <vt:lpwstr>29;#Tim Landfeldt</vt:lpwstr>
  </property>
</Properties>
</file>